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075" windowHeight="8265" tabRatio="719" firstSheet="1" activeTab="2"/>
  </bookViews>
  <sheets>
    <sheet name="Demografia" sheetId="1" r:id="rId1"/>
    <sheet name="Podmioty gospodarcze" sheetId="2" r:id="rId2"/>
    <sheet name="Dochody własne gmin" sheetId="11" r:id="rId3"/>
    <sheet name="Osoby bezrobotne" sheetId="4" r:id="rId4"/>
    <sheet name="Pomoc społeczna" sheetId="5" r:id="rId5"/>
    <sheet name="Osoby bezdomne" sheetId="6" r:id="rId6"/>
    <sheet name="Infrastruktura społeczna" sheetId="7" r:id="rId7"/>
    <sheet name="Infrastruktura pomocowa" sheetId="8" r:id="rId8"/>
    <sheet name="Dane teleadresowe" sheetId="9" r:id="rId9"/>
    <sheet name="Źródło" sheetId="10" r:id="rId10"/>
  </sheets>
  <definedNames>
    <definedName name="_xlnm._FilterDatabase" localSheetId="8" hidden="1">'Dane teleadresowe'!$A$2:$F$147</definedName>
    <definedName name="_xlnm._FilterDatabase" localSheetId="0" hidden="1">Demografia!$A$3:$W$147</definedName>
    <definedName name="_xlnm._FilterDatabase" localSheetId="2" hidden="1">'Dochody własne gmin'!$A$2:$E$2</definedName>
    <definedName name="_xlnm._FilterDatabase" localSheetId="7" hidden="1">'Infrastruktura pomocowa'!$A$2:$R$146</definedName>
    <definedName name="_xlnm._FilterDatabase" localSheetId="6" hidden="1">'Infrastruktura społeczna'!$A$2:$H$2</definedName>
    <definedName name="_xlnm._FilterDatabase" localSheetId="5" hidden="1">'Osoby bezdomne'!$A$2:$F$148</definedName>
    <definedName name="_xlnm._FilterDatabase" localSheetId="3" hidden="1">'Osoby bezrobotne'!$A$2:$G$146</definedName>
    <definedName name="_xlnm._FilterDatabase" localSheetId="1" hidden="1">'Podmioty gospodarcze'!$A$3:$G$3</definedName>
    <definedName name="_xlnm._FilterDatabase" localSheetId="4" hidden="1">'Pomoc społeczna'!$A$3:$AL$149</definedName>
  </definedNames>
  <calcPr calcId="145621"/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4" i="1"/>
  <c r="R148" i="8" l="1"/>
  <c r="P148" i="8" l="1"/>
  <c r="E148" i="6" l="1"/>
  <c r="F4" i="6" s="1"/>
  <c r="T149" i="1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4" i="5"/>
  <c r="AH55" i="5"/>
  <c r="AH56" i="5"/>
  <c r="AH57" i="5"/>
  <c r="AH58" i="5"/>
  <c r="AH59" i="5"/>
  <c r="AH60" i="5"/>
  <c r="AH61" i="5"/>
  <c r="AH62" i="5"/>
  <c r="AH63" i="5"/>
  <c r="AH64" i="5"/>
  <c r="AH65" i="5"/>
  <c r="AH66" i="5"/>
  <c r="AH67" i="5"/>
  <c r="AH68" i="5"/>
  <c r="AH69" i="5"/>
  <c r="AH70" i="5"/>
  <c r="AH71" i="5"/>
  <c r="AH72" i="5"/>
  <c r="AH73" i="5"/>
  <c r="AH74" i="5"/>
  <c r="AH75" i="5"/>
  <c r="AH76" i="5"/>
  <c r="AH77" i="5"/>
  <c r="AH78" i="5"/>
  <c r="AH79" i="5"/>
  <c r="AH80" i="5"/>
  <c r="AH81" i="5"/>
  <c r="AH82" i="5"/>
  <c r="AH83" i="5"/>
  <c r="AH84" i="5"/>
  <c r="AH85" i="5"/>
  <c r="AH86" i="5"/>
  <c r="AH87" i="5"/>
  <c r="AH88" i="5"/>
  <c r="AH89" i="5"/>
  <c r="AH90" i="5"/>
  <c r="AH91" i="5"/>
  <c r="AH92" i="5"/>
  <c r="AH93" i="5"/>
  <c r="AH94" i="5"/>
  <c r="AH95" i="5"/>
  <c r="AH96" i="5"/>
  <c r="AH97" i="5"/>
  <c r="AH98" i="5"/>
  <c r="AH99" i="5"/>
  <c r="AH100" i="5"/>
  <c r="AH101" i="5"/>
  <c r="AH102" i="5"/>
  <c r="AH103" i="5"/>
  <c r="AH104" i="5"/>
  <c r="AH105" i="5"/>
  <c r="AH106" i="5"/>
  <c r="AH107" i="5"/>
  <c r="AH108" i="5"/>
  <c r="AH109" i="5"/>
  <c r="AH110" i="5"/>
  <c r="AH111" i="5"/>
  <c r="AH112" i="5"/>
  <c r="AH113" i="5"/>
  <c r="AH114" i="5"/>
  <c r="AH115" i="5"/>
  <c r="AH116" i="5"/>
  <c r="AH117" i="5"/>
  <c r="AH118" i="5"/>
  <c r="AH119" i="5"/>
  <c r="AH120" i="5"/>
  <c r="AH121" i="5"/>
  <c r="AH122" i="5"/>
  <c r="AH123" i="5"/>
  <c r="AH124" i="5"/>
  <c r="AH125" i="5"/>
  <c r="AH126" i="5"/>
  <c r="AH127" i="5"/>
  <c r="AH128" i="5"/>
  <c r="AH129" i="5"/>
  <c r="AH130" i="5"/>
  <c r="AH131" i="5"/>
  <c r="AH132" i="5"/>
  <c r="AH133" i="5"/>
  <c r="AH134" i="5"/>
  <c r="AH135" i="5"/>
  <c r="AH136" i="5"/>
  <c r="AH137" i="5"/>
  <c r="AH138" i="5"/>
  <c r="AH139" i="5"/>
  <c r="AH140" i="5"/>
  <c r="AH141" i="5"/>
  <c r="AH142" i="5"/>
  <c r="AH143" i="5"/>
  <c r="AH144" i="5"/>
  <c r="AH145" i="5"/>
  <c r="AH146" i="5"/>
  <c r="AH147" i="5"/>
  <c r="AH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D102" i="5"/>
  <c r="AD103" i="5"/>
  <c r="AD104" i="5"/>
  <c r="AD105" i="5"/>
  <c r="AD106" i="5"/>
  <c r="AD107" i="5"/>
  <c r="AD108" i="5"/>
  <c r="AD109" i="5"/>
  <c r="AD110" i="5"/>
  <c r="AD111" i="5"/>
  <c r="AD112" i="5"/>
  <c r="AD113" i="5"/>
  <c r="AD114" i="5"/>
  <c r="AD115" i="5"/>
  <c r="AD116" i="5"/>
  <c r="AD117" i="5"/>
  <c r="AD118" i="5"/>
  <c r="AD119" i="5"/>
  <c r="AD120" i="5"/>
  <c r="AD121" i="5"/>
  <c r="AD122" i="5"/>
  <c r="AD123" i="5"/>
  <c r="AD124" i="5"/>
  <c r="AD125" i="5"/>
  <c r="AD126" i="5"/>
  <c r="AD127" i="5"/>
  <c r="AD128" i="5"/>
  <c r="AD129" i="5"/>
  <c r="AD130" i="5"/>
  <c r="AD131" i="5"/>
  <c r="AD132" i="5"/>
  <c r="AD133" i="5"/>
  <c r="AD134" i="5"/>
  <c r="AD135" i="5"/>
  <c r="AD136" i="5"/>
  <c r="AD137" i="5"/>
  <c r="AD138" i="5"/>
  <c r="AD139" i="5"/>
  <c r="AD140" i="5"/>
  <c r="AD141" i="5"/>
  <c r="AD142" i="5"/>
  <c r="AD143" i="5"/>
  <c r="AD144" i="5"/>
  <c r="AD145" i="5"/>
  <c r="AD146" i="5"/>
  <c r="AD147" i="5"/>
  <c r="AD148" i="5"/>
  <c r="AD4" i="5"/>
  <c r="AE149" i="5"/>
  <c r="F148" i="6" l="1"/>
  <c r="F143" i="6"/>
  <c r="F139" i="6"/>
  <c r="F135" i="6"/>
  <c r="F131" i="6"/>
  <c r="F127" i="6"/>
  <c r="F123" i="6"/>
  <c r="F119" i="6"/>
  <c r="F115" i="6"/>
  <c r="F111" i="6"/>
  <c r="F107" i="6"/>
  <c r="F103" i="6"/>
  <c r="F99" i="6"/>
  <c r="F95" i="6"/>
  <c r="F91" i="6"/>
  <c r="F87" i="6"/>
  <c r="F83" i="6"/>
  <c r="F79" i="6"/>
  <c r="F75" i="6"/>
  <c r="F71" i="6"/>
  <c r="F67" i="6"/>
  <c r="F63" i="6"/>
  <c r="F59" i="6"/>
  <c r="F55" i="6"/>
  <c r="F51" i="6"/>
  <c r="F47" i="6"/>
  <c r="F43" i="6"/>
  <c r="F39" i="6"/>
  <c r="F35" i="6"/>
  <c r="F31" i="6"/>
  <c r="F27" i="6"/>
  <c r="F23" i="6"/>
  <c r="F19" i="6"/>
  <c r="F15" i="6"/>
  <c r="F11" i="6"/>
  <c r="F7" i="6"/>
  <c r="F146" i="6"/>
  <c r="F142" i="6"/>
  <c r="F138" i="6"/>
  <c r="F134" i="6"/>
  <c r="F130" i="6"/>
  <c r="F126" i="6"/>
  <c r="F122" i="6"/>
  <c r="F118" i="6"/>
  <c r="F114" i="6"/>
  <c r="F110" i="6"/>
  <c r="F106" i="6"/>
  <c r="F102" i="6"/>
  <c r="F98" i="6"/>
  <c r="F94" i="6"/>
  <c r="F90" i="6"/>
  <c r="F86" i="6"/>
  <c r="F82" i="6"/>
  <c r="F78" i="6"/>
  <c r="F74" i="6"/>
  <c r="F70" i="6"/>
  <c r="F66" i="6"/>
  <c r="F62" i="6"/>
  <c r="F58" i="6"/>
  <c r="F54" i="6"/>
  <c r="F50" i="6"/>
  <c r="F46" i="6"/>
  <c r="F42" i="6"/>
  <c r="F38" i="6"/>
  <c r="F34" i="6"/>
  <c r="F30" i="6"/>
  <c r="F26" i="6"/>
  <c r="F22" i="6"/>
  <c r="F18" i="6"/>
  <c r="F14" i="6"/>
  <c r="F10" i="6"/>
  <c r="F6" i="6"/>
  <c r="F145" i="6"/>
  <c r="F141" i="6"/>
  <c r="F137" i="6"/>
  <c r="F133" i="6"/>
  <c r="F129" i="6"/>
  <c r="F125" i="6"/>
  <c r="F121" i="6"/>
  <c r="F117" i="6"/>
  <c r="F113" i="6"/>
  <c r="F109" i="6"/>
  <c r="F105" i="6"/>
  <c r="F101" i="6"/>
  <c r="F97" i="6"/>
  <c r="F93" i="6"/>
  <c r="F89" i="6"/>
  <c r="F85" i="6"/>
  <c r="F81" i="6"/>
  <c r="F77" i="6"/>
  <c r="F73" i="6"/>
  <c r="F69" i="6"/>
  <c r="F65" i="6"/>
  <c r="F61" i="6"/>
  <c r="F57" i="6"/>
  <c r="F53" i="6"/>
  <c r="F49" i="6"/>
  <c r="F45" i="6"/>
  <c r="F41" i="6"/>
  <c r="F37" i="6"/>
  <c r="F33" i="6"/>
  <c r="F29" i="6"/>
  <c r="F25" i="6"/>
  <c r="F21" i="6"/>
  <c r="F17" i="6"/>
  <c r="F13" i="6"/>
  <c r="F9" i="6"/>
  <c r="F5" i="6"/>
  <c r="F3" i="6"/>
  <c r="F144" i="6"/>
  <c r="F140" i="6"/>
  <c r="F136" i="6"/>
  <c r="F132" i="6"/>
  <c r="F128" i="6"/>
  <c r="F124" i="6"/>
  <c r="F120" i="6"/>
  <c r="F116" i="6"/>
  <c r="F112" i="6"/>
  <c r="F108" i="6"/>
  <c r="F104" i="6"/>
  <c r="F100" i="6"/>
  <c r="F96" i="6"/>
  <c r="F92" i="6"/>
  <c r="F88" i="6"/>
  <c r="F84" i="6"/>
  <c r="F80" i="6"/>
  <c r="F76" i="6"/>
  <c r="F72" i="6"/>
  <c r="F68" i="6"/>
  <c r="F64" i="6"/>
  <c r="F60" i="6"/>
  <c r="F56" i="6"/>
  <c r="F52" i="6"/>
  <c r="F48" i="6"/>
  <c r="F44" i="6"/>
  <c r="F40" i="6"/>
  <c r="F36" i="6"/>
  <c r="F32" i="6"/>
  <c r="F28" i="6"/>
  <c r="F24" i="6"/>
  <c r="F20" i="6"/>
  <c r="F16" i="6"/>
  <c r="F12" i="6"/>
  <c r="F8" i="6"/>
  <c r="AB149" i="5"/>
  <c r="AA5" i="5" l="1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7" i="5"/>
  <c r="AA108" i="5"/>
  <c r="AA109" i="5"/>
  <c r="AA110" i="5"/>
  <c r="AA111" i="5"/>
  <c r="AA112" i="5"/>
  <c r="AA113" i="5"/>
  <c r="AA114" i="5"/>
  <c r="AA115" i="5"/>
  <c r="AA116" i="5"/>
  <c r="AA117" i="5"/>
  <c r="AA118" i="5"/>
  <c r="AA119" i="5"/>
  <c r="AA120" i="5"/>
  <c r="AA121" i="5"/>
  <c r="AA122" i="5"/>
  <c r="AA123" i="5"/>
  <c r="AA124" i="5"/>
  <c r="AA125" i="5"/>
  <c r="AA126" i="5"/>
  <c r="AA127" i="5"/>
  <c r="AA128" i="5"/>
  <c r="AA129" i="5"/>
  <c r="AA130" i="5"/>
  <c r="AA131" i="5"/>
  <c r="AA132" i="5"/>
  <c r="AA133" i="5"/>
  <c r="AA134" i="5"/>
  <c r="AA135" i="5"/>
  <c r="AA136" i="5"/>
  <c r="AA137" i="5"/>
  <c r="AA138" i="5"/>
  <c r="AA139" i="5"/>
  <c r="AA140" i="5"/>
  <c r="AA141" i="5"/>
  <c r="AA142" i="5"/>
  <c r="AA143" i="5"/>
  <c r="AA144" i="5"/>
  <c r="AA145" i="5"/>
  <c r="AA146" i="5"/>
  <c r="AA147" i="5"/>
  <c r="AA4" i="5"/>
  <c r="Z149" i="5"/>
  <c r="X149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Y108" i="5"/>
  <c r="Y109" i="5"/>
  <c r="Y110" i="5"/>
  <c r="Y111" i="5"/>
  <c r="Y112" i="5"/>
  <c r="Y113" i="5"/>
  <c r="Y114" i="5"/>
  <c r="Y115" i="5"/>
  <c r="Y116" i="5"/>
  <c r="Y117" i="5"/>
  <c r="Y118" i="5"/>
  <c r="Y119" i="5"/>
  <c r="Y120" i="5"/>
  <c r="Y121" i="5"/>
  <c r="Y122" i="5"/>
  <c r="Y123" i="5"/>
  <c r="Y124" i="5"/>
  <c r="Y125" i="5"/>
  <c r="Y126" i="5"/>
  <c r="Y127" i="5"/>
  <c r="Y128" i="5"/>
  <c r="Y129" i="5"/>
  <c r="Y130" i="5"/>
  <c r="Y131" i="5"/>
  <c r="Y132" i="5"/>
  <c r="Y133" i="5"/>
  <c r="Y134" i="5"/>
  <c r="Y135" i="5"/>
  <c r="Y136" i="5"/>
  <c r="Y137" i="5"/>
  <c r="Y138" i="5"/>
  <c r="Y139" i="5"/>
  <c r="Y140" i="5"/>
  <c r="Y141" i="5"/>
  <c r="Y142" i="5"/>
  <c r="Y143" i="5"/>
  <c r="Y144" i="5"/>
  <c r="Y145" i="5"/>
  <c r="Y146" i="5"/>
  <c r="Y147" i="5"/>
  <c r="Y4" i="5"/>
  <c r="W149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4" i="5"/>
  <c r="S149" i="5"/>
  <c r="T149" i="5"/>
  <c r="M149" i="5"/>
  <c r="N149" i="5"/>
  <c r="O149" i="5"/>
  <c r="P149" i="5"/>
  <c r="Q149" i="5"/>
  <c r="R149" i="5"/>
  <c r="L149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102" i="5"/>
  <c r="U103" i="5"/>
  <c r="U104" i="5"/>
  <c r="U105" i="5"/>
  <c r="U106" i="5"/>
  <c r="U107" i="5"/>
  <c r="U108" i="5"/>
  <c r="U109" i="5"/>
  <c r="U110" i="5"/>
  <c r="U111" i="5"/>
  <c r="U112" i="5"/>
  <c r="U113" i="5"/>
  <c r="U114" i="5"/>
  <c r="U115" i="5"/>
  <c r="U116" i="5"/>
  <c r="U117" i="5"/>
  <c r="U118" i="5"/>
  <c r="U119" i="5"/>
  <c r="U120" i="5"/>
  <c r="U121" i="5"/>
  <c r="U122" i="5"/>
  <c r="U123" i="5"/>
  <c r="U124" i="5"/>
  <c r="U125" i="5"/>
  <c r="U126" i="5"/>
  <c r="U127" i="5"/>
  <c r="U128" i="5"/>
  <c r="U129" i="5"/>
  <c r="U130" i="5"/>
  <c r="U131" i="5"/>
  <c r="U132" i="5"/>
  <c r="U133" i="5"/>
  <c r="U134" i="5"/>
  <c r="U135" i="5"/>
  <c r="U136" i="5"/>
  <c r="U137" i="5"/>
  <c r="U138" i="5"/>
  <c r="U139" i="5"/>
  <c r="U140" i="5"/>
  <c r="U141" i="5"/>
  <c r="U142" i="5"/>
  <c r="U143" i="5"/>
  <c r="U144" i="5"/>
  <c r="U145" i="5"/>
  <c r="U146" i="5"/>
  <c r="U147" i="5"/>
  <c r="U4" i="5"/>
  <c r="G149" i="5" l="1"/>
  <c r="J26" i="5" s="1"/>
  <c r="F149" i="5"/>
  <c r="I66" i="5" s="1"/>
  <c r="E149" i="5"/>
  <c r="J50" i="5" l="1"/>
  <c r="J125" i="5"/>
  <c r="J86" i="5"/>
  <c r="I35" i="5"/>
  <c r="I99" i="5"/>
  <c r="I34" i="5"/>
  <c r="J118" i="5"/>
  <c r="J82" i="5"/>
  <c r="J45" i="5"/>
  <c r="I125" i="5"/>
  <c r="J146" i="5"/>
  <c r="J66" i="5"/>
  <c r="J30" i="5"/>
  <c r="I147" i="5"/>
  <c r="I98" i="5"/>
  <c r="J106" i="5"/>
  <c r="I146" i="5"/>
  <c r="J138" i="5"/>
  <c r="J102" i="5"/>
  <c r="J62" i="5"/>
  <c r="J22" i="5"/>
  <c r="J134" i="5"/>
  <c r="J117" i="5"/>
  <c r="J94" i="5"/>
  <c r="J77" i="5"/>
  <c r="J61" i="5"/>
  <c r="J38" i="5"/>
  <c r="J18" i="5"/>
  <c r="J4" i="5"/>
  <c r="J130" i="5"/>
  <c r="J109" i="5"/>
  <c r="J93" i="5"/>
  <c r="J74" i="5"/>
  <c r="J53" i="5"/>
  <c r="J34" i="5"/>
  <c r="J14" i="5"/>
  <c r="I10" i="5"/>
  <c r="V149" i="5"/>
  <c r="I126" i="5"/>
  <c r="I67" i="5"/>
  <c r="I137" i="5"/>
  <c r="I115" i="5"/>
  <c r="I83" i="5"/>
  <c r="I51" i="5"/>
  <c r="I19" i="5"/>
  <c r="I135" i="5"/>
  <c r="I114" i="5"/>
  <c r="I82" i="5"/>
  <c r="I50" i="5"/>
  <c r="I18" i="5"/>
  <c r="J141" i="5"/>
  <c r="J126" i="5"/>
  <c r="J114" i="5"/>
  <c r="J98" i="5"/>
  <c r="J85" i="5"/>
  <c r="J70" i="5"/>
  <c r="J54" i="5"/>
  <c r="J42" i="5"/>
  <c r="J29" i="5"/>
  <c r="I142" i="5"/>
  <c r="I131" i="5"/>
  <c r="I121" i="5"/>
  <c r="I107" i="5"/>
  <c r="I91" i="5"/>
  <c r="I75" i="5"/>
  <c r="I59" i="5"/>
  <c r="I43" i="5"/>
  <c r="I27" i="5"/>
  <c r="I11" i="5"/>
  <c r="I141" i="5"/>
  <c r="I130" i="5"/>
  <c r="I119" i="5"/>
  <c r="I106" i="5"/>
  <c r="I90" i="5"/>
  <c r="I74" i="5"/>
  <c r="I58" i="5"/>
  <c r="I42" i="5"/>
  <c r="I26" i="5"/>
  <c r="J142" i="5"/>
  <c r="J133" i="5"/>
  <c r="J122" i="5"/>
  <c r="J110" i="5"/>
  <c r="J101" i="5"/>
  <c r="J90" i="5"/>
  <c r="J78" i="5"/>
  <c r="J69" i="5"/>
  <c r="J58" i="5"/>
  <c r="J46" i="5"/>
  <c r="J37" i="5"/>
  <c r="I5" i="5"/>
  <c r="I9" i="5"/>
  <c r="I13" i="5"/>
  <c r="I21" i="5"/>
  <c r="I25" i="5"/>
  <c r="I33" i="5"/>
  <c r="I37" i="5"/>
  <c r="I45" i="5"/>
  <c r="I53" i="5"/>
  <c r="I61" i="5"/>
  <c r="I73" i="5"/>
  <c r="I81" i="5"/>
  <c r="I89" i="5"/>
  <c r="I97" i="5"/>
  <c r="I105" i="5"/>
  <c r="I113" i="5"/>
  <c r="I8" i="5"/>
  <c r="I12" i="5"/>
  <c r="I16" i="5"/>
  <c r="I20" i="5"/>
  <c r="I24" i="5"/>
  <c r="I28" i="5"/>
  <c r="I32" i="5"/>
  <c r="I36" i="5"/>
  <c r="I40" i="5"/>
  <c r="I44" i="5"/>
  <c r="I48" i="5"/>
  <c r="I52" i="5"/>
  <c r="I56" i="5"/>
  <c r="I60" i="5"/>
  <c r="I64" i="5"/>
  <c r="I68" i="5"/>
  <c r="I72" i="5"/>
  <c r="I76" i="5"/>
  <c r="I80" i="5"/>
  <c r="I84" i="5"/>
  <c r="I88" i="5"/>
  <c r="I92" i="5"/>
  <c r="I96" i="5"/>
  <c r="I100" i="5"/>
  <c r="I104" i="5"/>
  <c r="I108" i="5"/>
  <c r="I112" i="5"/>
  <c r="I116" i="5"/>
  <c r="I120" i="5"/>
  <c r="I124" i="5"/>
  <c r="I128" i="5"/>
  <c r="I132" i="5"/>
  <c r="I136" i="5"/>
  <c r="I140" i="5"/>
  <c r="I144" i="5"/>
  <c r="I4" i="5"/>
  <c r="I17" i="5"/>
  <c r="I29" i="5"/>
  <c r="I41" i="5"/>
  <c r="I49" i="5"/>
  <c r="I57" i="5"/>
  <c r="I65" i="5"/>
  <c r="I69" i="5"/>
  <c r="I77" i="5"/>
  <c r="I85" i="5"/>
  <c r="I93" i="5"/>
  <c r="I101" i="5"/>
  <c r="I109" i="5"/>
  <c r="I145" i="5"/>
  <c r="I139" i="5"/>
  <c r="I134" i="5"/>
  <c r="I129" i="5"/>
  <c r="I123" i="5"/>
  <c r="I118" i="5"/>
  <c r="I111" i="5"/>
  <c r="I103" i="5"/>
  <c r="I95" i="5"/>
  <c r="I87" i="5"/>
  <c r="I79" i="5"/>
  <c r="I71" i="5"/>
  <c r="I63" i="5"/>
  <c r="I55" i="5"/>
  <c r="I47" i="5"/>
  <c r="I39" i="5"/>
  <c r="I31" i="5"/>
  <c r="I23" i="5"/>
  <c r="I15" i="5"/>
  <c r="I7" i="5"/>
  <c r="J8" i="5"/>
  <c r="J12" i="5"/>
  <c r="J16" i="5"/>
  <c r="J20" i="5"/>
  <c r="J24" i="5"/>
  <c r="J28" i="5"/>
  <c r="J32" i="5"/>
  <c r="J36" i="5"/>
  <c r="J40" i="5"/>
  <c r="J44" i="5"/>
  <c r="J48" i="5"/>
  <c r="J52" i="5"/>
  <c r="J56" i="5"/>
  <c r="J60" i="5"/>
  <c r="J64" i="5"/>
  <c r="J68" i="5"/>
  <c r="J72" i="5"/>
  <c r="J76" i="5"/>
  <c r="J80" i="5"/>
  <c r="J84" i="5"/>
  <c r="J88" i="5"/>
  <c r="J92" i="5"/>
  <c r="J96" i="5"/>
  <c r="J100" i="5"/>
  <c r="J104" i="5"/>
  <c r="J108" i="5"/>
  <c r="J112" i="5"/>
  <c r="J116" i="5"/>
  <c r="J120" i="5"/>
  <c r="J124" i="5"/>
  <c r="J128" i="5"/>
  <c r="J132" i="5"/>
  <c r="J136" i="5"/>
  <c r="J140" i="5"/>
  <c r="J144" i="5"/>
  <c r="J5" i="5"/>
  <c r="J9" i="5"/>
  <c r="J13" i="5"/>
  <c r="J17" i="5"/>
  <c r="J21" i="5"/>
  <c r="J6" i="5"/>
  <c r="J10" i="5"/>
  <c r="J7" i="5"/>
  <c r="J11" i="5"/>
  <c r="J15" i="5"/>
  <c r="J19" i="5"/>
  <c r="J23" i="5"/>
  <c r="J27" i="5"/>
  <c r="J31" i="5"/>
  <c r="J35" i="5"/>
  <c r="J39" i="5"/>
  <c r="J43" i="5"/>
  <c r="J47" i="5"/>
  <c r="J51" i="5"/>
  <c r="J55" i="5"/>
  <c r="J59" i="5"/>
  <c r="J63" i="5"/>
  <c r="J67" i="5"/>
  <c r="J71" i="5"/>
  <c r="J75" i="5"/>
  <c r="J79" i="5"/>
  <c r="J83" i="5"/>
  <c r="J87" i="5"/>
  <c r="J91" i="5"/>
  <c r="J95" i="5"/>
  <c r="J99" i="5"/>
  <c r="J103" i="5"/>
  <c r="J107" i="5"/>
  <c r="J111" i="5"/>
  <c r="J115" i="5"/>
  <c r="J119" i="5"/>
  <c r="J123" i="5"/>
  <c r="J127" i="5"/>
  <c r="J131" i="5"/>
  <c r="J135" i="5"/>
  <c r="J139" i="5"/>
  <c r="J143" i="5"/>
  <c r="J147" i="5"/>
  <c r="I143" i="5"/>
  <c r="I138" i="5"/>
  <c r="I133" i="5"/>
  <c r="I127" i="5"/>
  <c r="I122" i="5"/>
  <c r="I117" i="5"/>
  <c r="I110" i="5"/>
  <c r="I102" i="5"/>
  <c r="I94" i="5"/>
  <c r="I86" i="5"/>
  <c r="I78" i="5"/>
  <c r="I70" i="5"/>
  <c r="I62" i="5"/>
  <c r="I54" i="5"/>
  <c r="I46" i="5"/>
  <c r="I38" i="5"/>
  <c r="I30" i="5"/>
  <c r="I22" i="5"/>
  <c r="I14" i="5"/>
  <c r="I6" i="5"/>
  <c r="J145" i="5"/>
  <c r="J137" i="5"/>
  <c r="J129" i="5"/>
  <c r="J121" i="5"/>
  <c r="J113" i="5"/>
  <c r="J105" i="5"/>
  <c r="J97" i="5"/>
  <c r="J89" i="5"/>
  <c r="J81" i="5"/>
  <c r="J73" i="5"/>
  <c r="J65" i="5"/>
  <c r="J57" i="5"/>
  <c r="J49" i="5"/>
  <c r="J41" i="5"/>
  <c r="J33" i="5"/>
  <c r="J25" i="5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4" i="1"/>
  <c r="G148" i="7" l="1"/>
  <c r="E148" i="7"/>
  <c r="G4" i="4" l="1"/>
  <c r="G141" i="4"/>
  <c r="G12" i="4"/>
  <c r="G128" i="4"/>
  <c r="G5" i="4"/>
  <c r="G22" i="4"/>
  <c r="G58" i="4"/>
  <c r="G13" i="4"/>
  <c r="G129" i="4"/>
  <c r="G14" i="4"/>
  <c r="G15" i="4"/>
  <c r="G130" i="4"/>
  <c r="G16" i="4"/>
  <c r="G87" i="4"/>
  <c r="G97" i="4"/>
  <c r="G80" i="4"/>
  <c r="G117" i="4"/>
  <c r="G30" i="4"/>
  <c r="G31" i="4"/>
  <c r="G108" i="4"/>
  <c r="G109" i="4"/>
  <c r="G131" i="4"/>
  <c r="G132" i="4"/>
  <c r="G59" i="4"/>
  <c r="G37" i="4"/>
  <c r="G6" i="4"/>
  <c r="G110" i="4"/>
  <c r="G71" i="4"/>
  <c r="G49" i="4"/>
  <c r="G23" i="4"/>
  <c r="G123" i="4"/>
  <c r="G24" i="4"/>
  <c r="G81" i="4"/>
  <c r="G60" i="4"/>
  <c r="G98" i="4"/>
  <c r="G99" i="4"/>
  <c r="G133" i="4"/>
  <c r="G142" i="4"/>
  <c r="G50" i="4"/>
  <c r="G38" i="4"/>
  <c r="G39" i="4"/>
  <c r="G118" i="4"/>
  <c r="G17" i="4"/>
  <c r="G43" i="4"/>
  <c r="G44" i="4"/>
  <c r="G51" i="4"/>
  <c r="G52" i="4"/>
  <c r="G134" i="4"/>
  <c r="G18" i="4"/>
  <c r="G53" i="4"/>
  <c r="G143" i="4"/>
  <c r="G72" i="4"/>
  <c r="G100" i="4"/>
  <c r="G93" i="4"/>
  <c r="G75" i="4"/>
  <c r="G119" i="4"/>
  <c r="G32" i="4"/>
  <c r="G61" i="4"/>
  <c r="G7" i="4"/>
  <c r="G25" i="4"/>
  <c r="G135" i="4"/>
  <c r="G136" i="4"/>
  <c r="G40" i="4"/>
  <c r="G54" i="4"/>
  <c r="G124" i="4"/>
  <c r="G62" i="4"/>
  <c r="G63" i="4"/>
  <c r="G33" i="4"/>
  <c r="G101" i="4"/>
  <c r="G137" i="4"/>
  <c r="G111" i="4"/>
  <c r="G138" i="4"/>
  <c r="G120" i="4"/>
  <c r="G139" i="4"/>
  <c r="G144" i="4"/>
  <c r="G45" i="4"/>
  <c r="G112" i="4"/>
  <c r="G113" i="4"/>
  <c r="G67" i="4"/>
  <c r="G68" i="4"/>
  <c r="G69" i="4"/>
  <c r="G70" i="4"/>
  <c r="G73" i="4"/>
  <c r="G76" i="4"/>
  <c r="G77" i="4"/>
  <c r="G8" i="4"/>
  <c r="G26" i="4"/>
  <c r="G102" i="4"/>
  <c r="G114" i="4"/>
  <c r="G103" i="4"/>
  <c r="G19" i="4"/>
  <c r="G27" i="4"/>
  <c r="G82" i="4"/>
  <c r="G55" i="4"/>
  <c r="G34" i="4"/>
  <c r="G83" i="4"/>
  <c r="G125" i="4"/>
  <c r="G104" i="4"/>
  <c r="G9" i="4"/>
  <c r="G41" i="4"/>
  <c r="G84" i="4"/>
  <c r="G85" i="4"/>
  <c r="G46" i="4"/>
  <c r="G88" i="4"/>
  <c r="G145" i="4"/>
  <c r="G47" i="4"/>
  <c r="G56" i="4"/>
  <c r="G126" i="4"/>
  <c r="G89" i="4"/>
  <c r="G90" i="4"/>
  <c r="G78" i="4"/>
  <c r="G94" i="4"/>
  <c r="G28" i="4"/>
  <c r="G64" i="4"/>
  <c r="G91" i="4"/>
  <c r="G29" i="4"/>
  <c r="G95" i="4"/>
  <c r="G35" i="4"/>
  <c r="G74" i="4"/>
  <c r="G79" i="4"/>
  <c r="G121" i="4"/>
  <c r="G105" i="4"/>
  <c r="G48" i="4"/>
  <c r="G20" i="4"/>
  <c r="G106" i="4"/>
  <c r="G65" i="4"/>
  <c r="G86" i="4"/>
  <c r="G122" i="4"/>
  <c r="G36" i="4"/>
  <c r="G10" i="4"/>
  <c r="G107" i="4"/>
  <c r="G127" i="4"/>
  <c r="G92" i="4"/>
  <c r="G66" i="4"/>
  <c r="G115" i="4"/>
  <c r="G96" i="4"/>
  <c r="G140" i="4"/>
  <c r="G11" i="4"/>
  <c r="G21" i="4"/>
  <c r="G42" i="4"/>
  <c r="G116" i="4"/>
  <c r="G57" i="4"/>
  <c r="G146" i="4"/>
  <c r="F148" i="4"/>
  <c r="G148" i="4" s="1"/>
  <c r="E148" i="4"/>
  <c r="G3" i="4"/>
  <c r="E149" i="2"/>
  <c r="F129" i="2" s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4" i="1"/>
  <c r="P5" i="1"/>
  <c r="P9" i="1"/>
  <c r="P30" i="1"/>
  <c r="P63" i="1"/>
  <c r="P90" i="1"/>
  <c r="P103" i="1"/>
  <c r="P134" i="1"/>
  <c r="P142" i="1"/>
  <c r="P7" i="1"/>
  <c r="P12" i="1"/>
  <c r="P14" i="1"/>
  <c r="P15" i="1"/>
  <c r="P17" i="1"/>
  <c r="P47" i="1"/>
  <c r="P53" i="1"/>
  <c r="P95" i="1"/>
  <c r="P128" i="1"/>
  <c r="P143" i="1"/>
  <c r="P10" i="1"/>
  <c r="P34" i="1"/>
  <c r="P36" i="1"/>
  <c r="P64" i="1"/>
  <c r="P91" i="1"/>
  <c r="P96" i="1"/>
  <c r="P117" i="1"/>
  <c r="P120" i="1"/>
  <c r="P22" i="1"/>
  <c r="P23" i="1"/>
  <c r="P61" i="1"/>
  <c r="P72" i="1"/>
  <c r="P99" i="1"/>
  <c r="P122" i="1"/>
  <c r="P133" i="1"/>
  <c r="P29" i="1"/>
  <c r="P44" i="1"/>
  <c r="P45" i="1"/>
  <c r="P67" i="1"/>
  <c r="P104" i="1"/>
  <c r="P144" i="1"/>
  <c r="P48" i="1"/>
  <c r="P49" i="1"/>
  <c r="P80" i="1"/>
  <c r="P107" i="1"/>
  <c r="P110" i="1"/>
  <c r="P127" i="1"/>
  <c r="P33" i="1"/>
  <c r="P43" i="1"/>
  <c r="P50" i="1"/>
  <c r="P51" i="1"/>
  <c r="P54" i="1"/>
  <c r="P68" i="1"/>
  <c r="P98" i="1"/>
  <c r="P111" i="1"/>
  <c r="P146" i="1"/>
  <c r="P11" i="1"/>
  <c r="P28" i="1"/>
  <c r="P38" i="1"/>
  <c r="P62" i="1"/>
  <c r="P70" i="1"/>
  <c r="P71" i="1"/>
  <c r="P118" i="1"/>
  <c r="P130" i="1"/>
  <c r="P138" i="1"/>
  <c r="P83" i="1"/>
  <c r="P84" i="1"/>
  <c r="P85" i="1"/>
  <c r="P86" i="1"/>
  <c r="P32" i="1"/>
  <c r="P56" i="1"/>
  <c r="P87" i="1"/>
  <c r="P123" i="1"/>
  <c r="P59" i="1"/>
  <c r="P88" i="1"/>
  <c r="P89" i="1"/>
  <c r="P115" i="1"/>
  <c r="P124" i="1"/>
  <c r="P20" i="1"/>
  <c r="P37" i="1"/>
  <c r="P97" i="1"/>
  <c r="P100" i="1"/>
  <c r="P105" i="1"/>
  <c r="P106" i="1"/>
  <c r="P131" i="1"/>
  <c r="P18" i="1"/>
  <c r="P108" i="1"/>
  <c r="P113" i="1"/>
  <c r="P114" i="1"/>
  <c r="P119" i="1"/>
  <c r="P137" i="1"/>
  <c r="P58" i="1"/>
  <c r="P116" i="1"/>
  <c r="P121" i="1"/>
  <c r="P140" i="1"/>
  <c r="P19" i="1"/>
  <c r="P39" i="1"/>
  <c r="P40" i="1"/>
  <c r="P57" i="1"/>
  <c r="P73" i="1"/>
  <c r="P92" i="1"/>
  <c r="P94" i="1"/>
  <c r="P102" i="1"/>
  <c r="P126" i="1"/>
  <c r="P129" i="1"/>
  <c r="P135" i="1"/>
  <c r="P24" i="1"/>
  <c r="P25" i="1"/>
  <c r="P31" i="1"/>
  <c r="P75" i="1"/>
  <c r="P81" i="1"/>
  <c r="P82" i="1"/>
  <c r="P93" i="1"/>
  <c r="P139" i="1"/>
  <c r="P145" i="1"/>
  <c r="P21" i="1"/>
  <c r="P46" i="1"/>
  <c r="P60" i="1"/>
  <c r="P77" i="1"/>
  <c r="P125" i="1"/>
  <c r="P132" i="1"/>
  <c r="P35" i="1"/>
  <c r="P69" i="1"/>
  <c r="P101" i="1"/>
  <c r="P112" i="1"/>
  <c r="P136" i="1"/>
  <c r="P8" i="1"/>
  <c r="P13" i="1"/>
  <c r="P16" i="1"/>
  <c r="P26" i="1"/>
  <c r="P27" i="1"/>
  <c r="P41" i="1"/>
  <c r="P52" i="1"/>
  <c r="P65" i="1"/>
  <c r="P66" i="1"/>
  <c r="P74" i="1"/>
  <c r="P76" i="1"/>
  <c r="P78" i="1"/>
  <c r="P141" i="1"/>
  <c r="P6" i="1"/>
  <c r="P42" i="1"/>
  <c r="P55" i="1"/>
  <c r="P79" i="1"/>
  <c r="P109" i="1"/>
  <c r="P147" i="1"/>
  <c r="P4" i="1"/>
  <c r="N5" i="1"/>
  <c r="N9" i="1"/>
  <c r="N30" i="1"/>
  <c r="N63" i="1"/>
  <c r="N90" i="1"/>
  <c r="N103" i="1"/>
  <c r="N134" i="1"/>
  <c r="N142" i="1"/>
  <c r="N7" i="1"/>
  <c r="N12" i="1"/>
  <c r="N14" i="1"/>
  <c r="N15" i="1"/>
  <c r="N17" i="1"/>
  <c r="N47" i="1"/>
  <c r="N53" i="1"/>
  <c r="N95" i="1"/>
  <c r="N128" i="1"/>
  <c r="N143" i="1"/>
  <c r="N10" i="1"/>
  <c r="N34" i="1"/>
  <c r="N36" i="1"/>
  <c r="N64" i="1"/>
  <c r="N91" i="1"/>
  <c r="N96" i="1"/>
  <c r="N117" i="1"/>
  <c r="N120" i="1"/>
  <c r="N22" i="1"/>
  <c r="N23" i="1"/>
  <c r="N61" i="1"/>
  <c r="N72" i="1"/>
  <c r="N99" i="1"/>
  <c r="N122" i="1"/>
  <c r="N133" i="1"/>
  <c r="N29" i="1"/>
  <c r="N44" i="1"/>
  <c r="N45" i="1"/>
  <c r="N67" i="1"/>
  <c r="N104" i="1"/>
  <c r="N144" i="1"/>
  <c r="N48" i="1"/>
  <c r="N49" i="1"/>
  <c r="N80" i="1"/>
  <c r="N107" i="1"/>
  <c r="N110" i="1"/>
  <c r="N127" i="1"/>
  <c r="N33" i="1"/>
  <c r="N43" i="1"/>
  <c r="N50" i="1"/>
  <c r="N51" i="1"/>
  <c r="N54" i="1"/>
  <c r="N68" i="1"/>
  <c r="N98" i="1"/>
  <c r="N111" i="1"/>
  <c r="N146" i="1"/>
  <c r="N11" i="1"/>
  <c r="N28" i="1"/>
  <c r="N38" i="1"/>
  <c r="N62" i="1"/>
  <c r="N70" i="1"/>
  <c r="N71" i="1"/>
  <c r="N118" i="1"/>
  <c r="N130" i="1"/>
  <c r="N138" i="1"/>
  <c r="N83" i="1"/>
  <c r="N84" i="1"/>
  <c r="N85" i="1"/>
  <c r="N86" i="1"/>
  <c r="N32" i="1"/>
  <c r="N56" i="1"/>
  <c r="N87" i="1"/>
  <c r="N123" i="1"/>
  <c r="N59" i="1"/>
  <c r="N88" i="1"/>
  <c r="N89" i="1"/>
  <c r="N115" i="1"/>
  <c r="N124" i="1"/>
  <c r="N20" i="1"/>
  <c r="N37" i="1"/>
  <c r="N97" i="1"/>
  <c r="N100" i="1"/>
  <c r="N105" i="1"/>
  <c r="N106" i="1"/>
  <c r="N131" i="1"/>
  <c r="N18" i="1"/>
  <c r="N108" i="1"/>
  <c r="N113" i="1"/>
  <c r="N114" i="1"/>
  <c r="N119" i="1"/>
  <c r="N137" i="1"/>
  <c r="N58" i="1"/>
  <c r="N116" i="1"/>
  <c r="N121" i="1"/>
  <c r="N140" i="1"/>
  <c r="N19" i="1"/>
  <c r="N39" i="1"/>
  <c r="N40" i="1"/>
  <c r="N57" i="1"/>
  <c r="N73" i="1"/>
  <c r="N92" i="1"/>
  <c r="N94" i="1"/>
  <c r="N102" i="1"/>
  <c r="N126" i="1"/>
  <c r="N129" i="1"/>
  <c r="N135" i="1"/>
  <c r="N24" i="1"/>
  <c r="N25" i="1"/>
  <c r="N31" i="1"/>
  <c r="N75" i="1"/>
  <c r="N81" i="1"/>
  <c r="N82" i="1"/>
  <c r="N93" i="1"/>
  <c r="N139" i="1"/>
  <c r="N145" i="1"/>
  <c r="N21" i="1"/>
  <c r="N46" i="1"/>
  <c r="N60" i="1"/>
  <c r="N77" i="1"/>
  <c r="N125" i="1"/>
  <c r="N132" i="1"/>
  <c r="N35" i="1"/>
  <c r="N69" i="1"/>
  <c r="N101" i="1"/>
  <c r="N112" i="1"/>
  <c r="N136" i="1"/>
  <c r="N8" i="1"/>
  <c r="N13" i="1"/>
  <c r="N16" i="1"/>
  <c r="N26" i="1"/>
  <c r="N27" i="1"/>
  <c r="N41" i="1"/>
  <c r="N52" i="1"/>
  <c r="N65" i="1"/>
  <c r="N66" i="1"/>
  <c r="N74" i="1"/>
  <c r="N76" i="1"/>
  <c r="N78" i="1"/>
  <c r="N141" i="1"/>
  <c r="N6" i="1"/>
  <c r="N42" i="1"/>
  <c r="N55" i="1"/>
  <c r="N79" i="1"/>
  <c r="N109" i="1"/>
  <c r="N147" i="1"/>
  <c r="N4" i="1"/>
  <c r="L5" i="1"/>
  <c r="L9" i="1"/>
  <c r="L30" i="1"/>
  <c r="L63" i="1"/>
  <c r="L90" i="1"/>
  <c r="L103" i="1"/>
  <c r="L134" i="1"/>
  <c r="L142" i="1"/>
  <c r="L7" i="1"/>
  <c r="L12" i="1"/>
  <c r="L14" i="1"/>
  <c r="L15" i="1"/>
  <c r="L17" i="1"/>
  <c r="L47" i="1"/>
  <c r="L53" i="1"/>
  <c r="L95" i="1"/>
  <c r="L128" i="1"/>
  <c r="L143" i="1"/>
  <c r="L10" i="1"/>
  <c r="L34" i="1"/>
  <c r="L36" i="1"/>
  <c r="L64" i="1"/>
  <c r="L91" i="1"/>
  <c r="L96" i="1"/>
  <c r="L117" i="1"/>
  <c r="L120" i="1"/>
  <c r="L22" i="1"/>
  <c r="L23" i="1"/>
  <c r="L61" i="1"/>
  <c r="L72" i="1"/>
  <c r="L99" i="1"/>
  <c r="L122" i="1"/>
  <c r="L133" i="1"/>
  <c r="L29" i="1"/>
  <c r="L44" i="1"/>
  <c r="L45" i="1"/>
  <c r="L67" i="1"/>
  <c r="L104" i="1"/>
  <c r="L144" i="1"/>
  <c r="L48" i="1"/>
  <c r="L49" i="1"/>
  <c r="L80" i="1"/>
  <c r="L107" i="1"/>
  <c r="L110" i="1"/>
  <c r="L127" i="1"/>
  <c r="L33" i="1"/>
  <c r="L43" i="1"/>
  <c r="L50" i="1"/>
  <c r="L51" i="1"/>
  <c r="L54" i="1"/>
  <c r="L68" i="1"/>
  <c r="L98" i="1"/>
  <c r="L111" i="1"/>
  <c r="L146" i="1"/>
  <c r="L11" i="1"/>
  <c r="L28" i="1"/>
  <c r="L38" i="1"/>
  <c r="L62" i="1"/>
  <c r="L70" i="1"/>
  <c r="L71" i="1"/>
  <c r="L118" i="1"/>
  <c r="L130" i="1"/>
  <c r="L138" i="1"/>
  <c r="L83" i="1"/>
  <c r="L84" i="1"/>
  <c r="L85" i="1"/>
  <c r="L86" i="1"/>
  <c r="L32" i="1"/>
  <c r="L56" i="1"/>
  <c r="L87" i="1"/>
  <c r="L123" i="1"/>
  <c r="L59" i="1"/>
  <c r="L88" i="1"/>
  <c r="L89" i="1"/>
  <c r="L115" i="1"/>
  <c r="L124" i="1"/>
  <c r="L20" i="1"/>
  <c r="L37" i="1"/>
  <c r="L97" i="1"/>
  <c r="L100" i="1"/>
  <c r="L105" i="1"/>
  <c r="L106" i="1"/>
  <c r="L131" i="1"/>
  <c r="L18" i="1"/>
  <c r="L108" i="1"/>
  <c r="L113" i="1"/>
  <c r="L114" i="1"/>
  <c r="L119" i="1"/>
  <c r="L137" i="1"/>
  <c r="L58" i="1"/>
  <c r="L116" i="1"/>
  <c r="L121" i="1"/>
  <c r="L140" i="1"/>
  <c r="L19" i="1"/>
  <c r="L39" i="1"/>
  <c r="L40" i="1"/>
  <c r="L57" i="1"/>
  <c r="L73" i="1"/>
  <c r="L92" i="1"/>
  <c r="L94" i="1"/>
  <c r="L102" i="1"/>
  <c r="L126" i="1"/>
  <c r="L129" i="1"/>
  <c r="L135" i="1"/>
  <c r="L24" i="1"/>
  <c r="L25" i="1"/>
  <c r="L31" i="1"/>
  <c r="L75" i="1"/>
  <c r="L81" i="1"/>
  <c r="L82" i="1"/>
  <c r="L93" i="1"/>
  <c r="L139" i="1"/>
  <c r="L145" i="1"/>
  <c r="L21" i="1"/>
  <c r="L46" i="1"/>
  <c r="L60" i="1"/>
  <c r="L77" i="1"/>
  <c r="L125" i="1"/>
  <c r="L132" i="1"/>
  <c r="L35" i="1"/>
  <c r="L69" i="1"/>
  <c r="L101" i="1"/>
  <c r="L112" i="1"/>
  <c r="L136" i="1"/>
  <c r="L8" i="1"/>
  <c r="L13" i="1"/>
  <c r="L16" i="1"/>
  <c r="L26" i="1"/>
  <c r="L27" i="1"/>
  <c r="L41" i="1"/>
  <c r="L52" i="1"/>
  <c r="L65" i="1"/>
  <c r="L66" i="1"/>
  <c r="L74" i="1"/>
  <c r="L76" i="1"/>
  <c r="L78" i="1"/>
  <c r="L141" i="1"/>
  <c r="L6" i="1"/>
  <c r="L42" i="1"/>
  <c r="L55" i="1"/>
  <c r="L79" i="1"/>
  <c r="L109" i="1"/>
  <c r="L147" i="1"/>
  <c r="L4" i="1"/>
  <c r="J5" i="1"/>
  <c r="J9" i="1"/>
  <c r="J30" i="1"/>
  <c r="J63" i="1"/>
  <c r="J90" i="1"/>
  <c r="J103" i="1"/>
  <c r="J134" i="1"/>
  <c r="J142" i="1"/>
  <c r="J7" i="1"/>
  <c r="J12" i="1"/>
  <c r="J14" i="1"/>
  <c r="J15" i="1"/>
  <c r="J17" i="1"/>
  <c r="J47" i="1"/>
  <c r="J53" i="1"/>
  <c r="J95" i="1"/>
  <c r="J128" i="1"/>
  <c r="J143" i="1"/>
  <c r="J10" i="1"/>
  <c r="J34" i="1"/>
  <c r="J36" i="1"/>
  <c r="J64" i="1"/>
  <c r="J91" i="1"/>
  <c r="J96" i="1"/>
  <c r="J117" i="1"/>
  <c r="J120" i="1"/>
  <c r="J22" i="1"/>
  <c r="J23" i="1"/>
  <c r="J61" i="1"/>
  <c r="J72" i="1"/>
  <c r="J99" i="1"/>
  <c r="J122" i="1"/>
  <c r="J133" i="1"/>
  <c r="J29" i="1"/>
  <c r="J44" i="1"/>
  <c r="J45" i="1"/>
  <c r="J67" i="1"/>
  <c r="J104" i="1"/>
  <c r="J144" i="1"/>
  <c r="J48" i="1"/>
  <c r="J49" i="1"/>
  <c r="J80" i="1"/>
  <c r="J107" i="1"/>
  <c r="J110" i="1"/>
  <c r="J127" i="1"/>
  <c r="J33" i="1"/>
  <c r="J43" i="1"/>
  <c r="J50" i="1"/>
  <c r="J51" i="1"/>
  <c r="J54" i="1"/>
  <c r="J68" i="1"/>
  <c r="J98" i="1"/>
  <c r="J111" i="1"/>
  <c r="J146" i="1"/>
  <c r="J11" i="1"/>
  <c r="J28" i="1"/>
  <c r="J38" i="1"/>
  <c r="J62" i="1"/>
  <c r="J70" i="1"/>
  <c r="J71" i="1"/>
  <c r="J118" i="1"/>
  <c r="J130" i="1"/>
  <c r="J138" i="1"/>
  <c r="J83" i="1"/>
  <c r="J84" i="1"/>
  <c r="J85" i="1"/>
  <c r="J86" i="1"/>
  <c r="J32" i="1"/>
  <c r="J56" i="1"/>
  <c r="J87" i="1"/>
  <c r="J123" i="1"/>
  <c r="J59" i="1"/>
  <c r="J88" i="1"/>
  <c r="J89" i="1"/>
  <c r="J115" i="1"/>
  <c r="J124" i="1"/>
  <c r="J20" i="1"/>
  <c r="J37" i="1"/>
  <c r="J97" i="1"/>
  <c r="J100" i="1"/>
  <c r="J105" i="1"/>
  <c r="J106" i="1"/>
  <c r="J131" i="1"/>
  <c r="J18" i="1"/>
  <c r="J108" i="1"/>
  <c r="J113" i="1"/>
  <c r="J114" i="1"/>
  <c r="J119" i="1"/>
  <c r="J137" i="1"/>
  <c r="J58" i="1"/>
  <c r="J116" i="1"/>
  <c r="J121" i="1"/>
  <c r="J140" i="1"/>
  <c r="J19" i="1"/>
  <c r="J39" i="1"/>
  <c r="J40" i="1"/>
  <c r="J57" i="1"/>
  <c r="J73" i="1"/>
  <c r="J92" i="1"/>
  <c r="J94" i="1"/>
  <c r="J102" i="1"/>
  <c r="J126" i="1"/>
  <c r="J129" i="1"/>
  <c r="J135" i="1"/>
  <c r="J24" i="1"/>
  <c r="J25" i="1"/>
  <c r="J31" i="1"/>
  <c r="J75" i="1"/>
  <c r="J81" i="1"/>
  <c r="J82" i="1"/>
  <c r="J93" i="1"/>
  <c r="J139" i="1"/>
  <c r="J145" i="1"/>
  <c r="J21" i="1"/>
  <c r="J46" i="1"/>
  <c r="J60" i="1"/>
  <c r="J77" i="1"/>
  <c r="J125" i="1"/>
  <c r="J132" i="1"/>
  <c r="J35" i="1"/>
  <c r="J69" i="1"/>
  <c r="J101" i="1"/>
  <c r="J112" i="1"/>
  <c r="J136" i="1"/>
  <c r="J8" i="1"/>
  <c r="J13" i="1"/>
  <c r="J16" i="1"/>
  <c r="J26" i="1"/>
  <c r="J27" i="1"/>
  <c r="J41" i="1"/>
  <c r="J52" i="1"/>
  <c r="J65" i="1"/>
  <c r="J66" i="1"/>
  <c r="J74" i="1"/>
  <c r="J76" i="1"/>
  <c r="J78" i="1"/>
  <c r="J141" i="1"/>
  <c r="J6" i="1"/>
  <c r="J42" i="1"/>
  <c r="J55" i="1"/>
  <c r="J79" i="1"/>
  <c r="J109" i="1"/>
  <c r="J147" i="1"/>
  <c r="J4" i="1"/>
  <c r="F149" i="1"/>
  <c r="G149" i="1"/>
  <c r="I149" i="1"/>
  <c r="K149" i="1"/>
  <c r="M149" i="1"/>
  <c r="O149" i="1" s="1"/>
  <c r="Q149" i="1"/>
  <c r="E149" i="1"/>
  <c r="H90" i="1" l="1"/>
  <c r="U149" i="1"/>
  <c r="U149" i="5"/>
  <c r="K149" i="5"/>
  <c r="H149" i="5"/>
  <c r="V149" i="1"/>
  <c r="AA149" i="5"/>
  <c r="P149" i="1"/>
  <c r="R149" i="1"/>
  <c r="F147" i="2"/>
  <c r="F22" i="2"/>
  <c r="F116" i="2"/>
  <c r="F108" i="2"/>
  <c r="F87" i="2"/>
  <c r="F49" i="2"/>
  <c r="F75" i="2"/>
  <c r="F92" i="2"/>
  <c r="F79" i="2"/>
  <c r="F57" i="2"/>
  <c r="F47" i="2"/>
  <c r="F10" i="2"/>
  <c r="F35" i="2"/>
  <c r="F20" i="2"/>
  <c r="F27" i="2"/>
  <c r="F74" i="2"/>
  <c r="F68" i="2"/>
  <c r="F145" i="2"/>
  <c r="F112" i="2"/>
  <c r="F64" i="2"/>
  <c r="F41" i="2"/>
  <c r="F8" i="2"/>
  <c r="F76" i="2"/>
  <c r="F144" i="2"/>
  <c r="F53" i="2"/>
  <c r="F18" i="2"/>
  <c r="F51" i="2"/>
  <c r="F99" i="2"/>
  <c r="F124" i="2"/>
  <c r="F111" i="2"/>
  <c r="F133" i="2"/>
  <c r="F32" i="2"/>
  <c r="F98" i="2"/>
  <c r="F16" i="2"/>
  <c r="F59" i="2"/>
  <c r="F13" i="2"/>
  <c r="F58" i="2"/>
  <c r="F12" i="2"/>
  <c r="F67" i="2"/>
  <c r="F11" i="2"/>
  <c r="F66" i="2"/>
  <c r="F106" i="2"/>
  <c r="F36" i="2"/>
  <c r="F65" i="2"/>
  <c r="F91" i="2"/>
  <c r="F48" i="2"/>
  <c r="F86" i="2"/>
  <c r="F105" i="2"/>
  <c r="F56" i="2"/>
  <c r="F104" i="2"/>
  <c r="F9" i="2"/>
  <c r="F71" i="2"/>
  <c r="F114" i="2"/>
  <c r="F140" i="2"/>
  <c r="F138" i="2"/>
  <c r="F63" i="2"/>
  <c r="F137" i="2"/>
  <c r="F62" i="2"/>
  <c r="F94" i="2"/>
  <c r="F54" i="2"/>
  <c r="F52" i="2"/>
  <c r="F119" i="2"/>
  <c r="F143" i="2"/>
  <c r="F61" i="2"/>
  <c r="F24" i="2"/>
  <c r="F7" i="2"/>
  <c r="F132" i="2"/>
  <c r="F31" i="2"/>
  <c r="F88" i="2"/>
  <c r="F15" i="2"/>
  <c r="F23" i="2"/>
  <c r="F142" i="2"/>
  <c r="F117" i="2"/>
  <c r="F141" i="2"/>
  <c r="F93" i="2"/>
  <c r="F37" i="2"/>
  <c r="F107" i="2"/>
  <c r="F122" i="2"/>
  <c r="F96" i="2"/>
  <c r="F29" i="2"/>
  <c r="F90" i="2"/>
  <c r="F146" i="2"/>
  <c r="F85" i="2"/>
  <c r="F126" i="2"/>
  <c r="F83" i="2"/>
  <c r="F115" i="2"/>
  <c r="F78" i="2"/>
  <c r="F70" i="2"/>
  <c r="F113" i="2"/>
  <c r="F121" i="2"/>
  <c r="F102" i="2"/>
  <c r="F125" i="2"/>
  <c r="F136" i="2"/>
  <c r="F33" i="2"/>
  <c r="F101" i="2"/>
  <c r="F19" i="2"/>
  <c r="F45" i="2"/>
  <c r="F40" i="2"/>
  <c r="F134" i="2"/>
  <c r="F82" i="2"/>
  <c r="F50" i="2"/>
  <c r="F38" i="2"/>
  <c r="F110" i="2"/>
  <c r="F118" i="2"/>
  <c r="F17" i="2"/>
  <c r="F130" i="2"/>
  <c r="F6" i="2"/>
  <c r="F5" i="2"/>
  <c r="F4" i="2"/>
  <c r="F43" i="2"/>
  <c r="F97" i="2"/>
  <c r="F128" i="2"/>
  <c r="F123" i="2"/>
  <c r="F21" i="2"/>
  <c r="F80" i="2"/>
  <c r="F30" i="2"/>
  <c r="F95" i="2"/>
  <c r="F127" i="2"/>
  <c r="F89" i="2"/>
  <c r="F42" i="2"/>
  <c r="F84" i="2"/>
  <c r="F28" i="2"/>
  <c r="F103" i="2"/>
  <c r="F77" i="2"/>
  <c r="F69" i="2"/>
  <c r="F46" i="2"/>
  <c r="F139" i="2"/>
  <c r="F34" i="2"/>
  <c r="F55" i="2"/>
  <c r="F26" i="2"/>
  <c r="F120" i="2"/>
  <c r="F73" i="2"/>
  <c r="F135" i="2"/>
  <c r="F44" i="2"/>
  <c r="F39" i="2"/>
  <c r="F100" i="2"/>
  <c r="F25" i="2"/>
  <c r="F72" i="2"/>
  <c r="F60" i="2"/>
  <c r="F109" i="2"/>
  <c r="F81" i="2"/>
  <c r="F131" i="2"/>
  <c r="F14" i="2"/>
  <c r="S149" i="1"/>
  <c r="H79" i="1"/>
  <c r="H27" i="1"/>
  <c r="H77" i="1"/>
  <c r="H102" i="1"/>
  <c r="H137" i="1"/>
  <c r="H88" i="1"/>
  <c r="H118" i="1"/>
  <c r="H127" i="1"/>
  <c r="H61" i="1"/>
  <c r="H128" i="1"/>
  <c r="H7" i="1"/>
  <c r="H149" i="1"/>
  <c r="H55" i="1"/>
  <c r="H78" i="1"/>
  <c r="H65" i="1"/>
  <c r="H26" i="1"/>
  <c r="H136" i="1"/>
  <c r="H35" i="1"/>
  <c r="H60" i="1"/>
  <c r="H139" i="1"/>
  <c r="H75" i="1"/>
  <c r="H135" i="1"/>
  <c r="H94" i="1"/>
  <c r="H40" i="1"/>
  <c r="H121" i="1"/>
  <c r="H119" i="1"/>
  <c r="H18" i="1"/>
  <c r="H100" i="1"/>
  <c r="H124" i="1"/>
  <c r="H59" i="1"/>
  <c r="H32" i="1"/>
  <c r="H83" i="1"/>
  <c r="H71" i="1"/>
  <c r="H28" i="1"/>
  <c r="H98" i="1"/>
  <c r="H50" i="1"/>
  <c r="H110" i="1"/>
  <c r="H48" i="1"/>
  <c r="H45" i="1"/>
  <c r="H122" i="1"/>
  <c r="H23" i="1"/>
  <c r="H96" i="1"/>
  <c r="H34" i="1"/>
  <c r="H95" i="1"/>
  <c r="H15" i="1"/>
  <c r="H142" i="1"/>
  <c r="H63" i="1"/>
  <c r="H4" i="1"/>
  <c r="H66" i="1"/>
  <c r="H69" i="1"/>
  <c r="H24" i="1"/>
  <c r="H140" i="1"/>
  <c r="H105" i="1"/>
  <c r="H56" i="1"/>
  <c r="H38" i="1"/>
  <c r="H51" i="1"/>
  <c r="H67" i="1"/>
  <c r="H117" i="1"/>
  <c r="H17" i="1"/>
  <c r="H5" i="1"/>
  <c r="N149" i="1"/>
  <c r="H147" i="1"/>
  <c r="H42" i="1"/>
  <c r="H76" i="1"/>
  <c r="H52" i="1"/>
  <c r="H16" i="1"/>
  <c r="H112" i="1"/>
  <c r="H132" i="1"/>
  <c r="H46" i="1"/>
  <c r="H93" i="1"/>
  <c r="H31" i="1"/>
  <c r="H129" i="1"/>
  <c r="H92" i="1"/>
  <c r="H39" i="1"/>
  <c r="H116" i="1"/>
  <c r="H114" i="1"/>
  <c r="H131" i="1"/>
  <c r="H97" i="1"/>
  <c r="H115" i="1"/>
  <c r="H123" i="1"/>
  <c r="H86" i="1"/>
  <c r="H138" i="1"/>
  <c r="H70" i="1"/>
  <c r="H11" i="1"/>
  <c r="H68" i="1"/>
  <c r="H43" i="1"/>
  <c r="H107" i="1"/>
  <c r="H144" i="1"/>
  <c r="H44" i="1"/>
  <c r="H99" i="1"/>
  <c r="H22" i="1"/>
  <c r="H91" i="1"/>
  <c r="H10" i="1"/>
  <c r="H53" i="1"/>
  <c r="H14" i="1"/>
  <c r="H134" i="1"/>
  <c r="H30" i="1"/>
  <c r="J149" i="1"/>
  <c r="H6" i="1"/>
  <c r="H74" i="1"/>
  <c r="H41" i="1"/>
  <c r="H13" i="1"/>
  <c r="H101" i="1"/>
  <c r="H125" i="1"/>
  <c r="H21" i="1"/>
  <c r="H82" i="1"/>
  <c r="H25" i="1"/>
  <c r="H126" i="1"/>
  <c r="H73" i="1"/>
  <c r="H19" i="1"/>
  <c r="H58" i="1"/>
  <c r="H113" i="1"/>
  <c r="H106" i="1"/>
  <c r="H37" i="1"/>
  <c r="H89" i="1"/>
  <c r="H87" i="1"/>
  <c r="H85" i="1"/>
  <c r="H130" i="1"/>
  <c r="H62" i="1"/>
  <c r="H146" i="1"/>
  <c r="H54" i="1"/>
  <c r="H33" i="1"/>
  <c r="H80" i="1"/>
  <c r="H104" i="1"/>
  <c r="H29" i="1"/>
  <c r="H72" i="1"/>
  <c r="H120" i="1"/>
  <c r="H64" i="1"/>
  <c r="H143" i="1"/>
  <c r="H47" i="1"/>
  <c r="H12" i="1"/>
  <c r="H103" i="1"/>
  <c r="H9" i="1"/>
  <c r="L149" i="1"/>
  <c r="H109" i="1"/>
  <c r="H141" i="1"/>
  <c r="H8" i="1"/>
  <c r="H145" i="1"/>
  <c r="H81" i="1"/>
  <c r="H57" i="1"/>
  <c r="H108" i="1"/>
  <c r="H20" i="1"/>
  <c r="H84" i="1"/>
  <c r="H111" i="1"/>
  <c r="H49" i="1"/>
  <c r="H133" i="1"/>
  <c r="H36" i="1"/>
  <c r="F149" i="2" l="1"/>
</calcChain>
</file>

<file path=xl/sharedStrings.xml><?xml version="1.0" encoding="utf-8"?>
<sst xmlns="http://schemas.openxmlformats.org/spreadsheetml/2006/main" count="5371" uniqueCount="590">
  <si>
    <t>LP.</t>
  </si>
  <si>
    <t>Powiat</t>
  </si>
  <si>
    <t>Gmina</t>
  </si>
  <si>
    <t>Typ gminy</t>
  </si>
  <si>
    <t>ogółem</t>
  </si>
  <si>
    <t xml:space="preserve">W TYM LICZBA KOBIET
</t>
  </si>
  <si>
    <t xml:space="preserve">W TYM LICZBA MĘŻCZYZN
</t>
  </si>
  <si>
    <t>% ludności gminy w ogólnej liczbie mieszkańców województwa</t>
  </si>
  <si>
    <t>w wieku przedprodukcyjnym</t>
  </si>
  <si>
    <t>% ogółu</t>
  </si>
  <si>
    <t>w wieku produkcyjnym</t>
  </si>
  <si>
    <t>w wieku poprodukcyjnym</t>
  </si>
  <si>
    <t xml:space="preserve">Liczba osób w wieku 75 lat i więcej w ludności ogółem </t>
  </si>
  <si>
    <t xml:space="preserve">Liczba osób w wieku 75 lat i więcej w stosunku do osób w wieku poprodukcyjnym </t>
  </si>
  <si>
    <t>aleksandrowski</t>
  </si>
  <si>
    <t>Aleksandrów Kujawski</t>
  </si>
  <si>
    <t>miejska</t>
  </si>
  <si>
    <t>wiejska</t>
  </si>
  <si>
    <t>Bądkowo</t>
  </si>
  <si>
    <t>Ciechocinek</t>
  </si>
  <si>
    <t>Koneck</t>
  </si>
  <si>
    <t>Nieszawa</t>
  </si>
  <si>
    <t>Raciążek</t>
  </si>
  <si>
    <t>Waganiec</t>
  </si>
  <si>
    <t>Zakrzewo</t>
  </si>
  <si>
    <t>brodnicki</t>
  </si>
  <si>
    <t>Bartniczka</t>
  </si>
  <si>
    <t>Bobrowo</t>
  </si>
  <si>
    <t>Brodnica</t>
  </si>
  <si>
    <t>Brzozie</t>
  </si>
  <si>
    <t>Górzno</t>
  </si>
  <si>
    <t>miejsko-wiejska</t>
  </si>
  <si>
    <t>Jabłonowo Pomorskie</t>
  </si>
  <si>
    <t>Osiek</t>
  </si>
  <si>
    <t>Świedziebnia</t>
  </si>
  <si>
    <t>Zbiczno</t>
  </si>
  <si>
    <t>bydgoski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</si>
  <si>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</si>
  <si>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</si>
  <si>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</si>
  <si>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</si>
  <si>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</si>
  <si>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</si>
  <si>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</si>
  <si>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</si>
  <si>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chełmiński</t>
  </si>
  <si>
    <t>Chełmno</t>
  </si>
  <si>
    <t>Kijewo Królewskie</t>
  </si>
  <si>
    <t>Lisewo</t>
  </si>
  <si>
    <t>Papowo Biskupie</t>
  </si>
  <si>
    <t>Stolno</t>
  </si>
  <si>
    <t>Unisław</t>
  </si>
  <si>
    <t>golubsko-dobrzyński</t>
  </si>
  <si>
    <t>Ciechocin</t>
  </si>
  <si>
    <t>Golub-Dobrzyń</t>
  </si>
  <si>
    <t>Kowalewo Pomorskie</t>
  </si>
  <si>
    <t>Radomin</t>
  </si>
  <si>
    <t>Zbójno</t>
  </si>
  <si>
    <t>grudziądzki</t>
  </si>
  <si>
    <t>Grudziądz</t>
  </si>
  <si>
    <t>Gruta</t>
  </si>
  <si>
    <t>Łasin</t>
  </si>
  <si>
    <t>Radzyń Chełmiński</t>
  </si>
  <si>
    <t>Rogóźno</t>
  </si>
  <si>
    <t>Świecie nad Osą</t>
  </si>
  <si>
    <t>inowrocławski</t>
  </si>
  <si>
    <t>Dąbrowa Biskupia</t>
  </si>
  <si>
    <t>Gniewkowo</t>
  </si>
  <si>
    <t>Inowrocław</t>
  </si>
  <si>
    <t>Janikowo</t>
  </si>
  <si>
    <t>Kruszwica</t>
  </si>
  <si>
    <t>Pakość</t>
  </si>
  <si>
    <t>Rojewo</t>
  </si>
  <si>
    <t>Złotniki Kujawskie</t>
  </si>
  <si>
    <t>lipnowski</t>
  </si>
  <si>
    <t>Bobrowniki</t>
  </si>
  <si>
    <t>Chrostkowo</t>
  </si>
  <si>
    <t>Dobrzyń nad Wisłą</t>
  </si>
  <si>
    <t>Kikół</t>
  </si>
  <si>
    <t>Lipno</t>
  </si>
  <si>
    <t>Skępe</t>
  </si>
  <si>
    <t>Tłuchowo</t>
  </si>
  <si>
    <t>Wielgie</t>
  </si>
  <si>
    <t>m. Bydgoszcz</t>
  </si>
  <si>
    <t>M. Bydgoszcz</t>
  </si>
  <si>
    <t>m. Grudziądz</t>
  </si>
  <si>
    <t>M. Grudziądz</t>
  </si>
  <si>
    <t>m. Toruń</t>
  </si>
  <si>
    <t>M. Toruń</t>
  </si>
  <si>
    <t>m. Włocławek</t>
  </si>
  <si>
    <t>M. Włocławek</t>
  </si>
  <si>
    <t>mogileński</t>
  </si>
  <si>
    <t>Dąbrowa</t>
  </si>
  <si>
    <t>Jeziora Wielkie</t>
  </si>
  <si>
    <t>Mogilno</t>
  </si>
  <si>
    <t>Strzelno</t>
  </si>
  <si>
    <t>nakielski</t>
  </si>
  <si>
    <t>Kcynia</t>
  </si>
  <si>
    <t>Mrocza</t>
  </si>
  <si>
    <t>Nakło nad Notecią</t>
  </si>
  <si>
    <t>Sadki</t>
  </si>
  <si>
    <t>Szubin</t>
  </si>
  <si>
    <t>radziejowski</t>
  </si>
  <si>
    <t>Bytoń</t>
  </si>
  <si>
    <t>Dobre</t>
  </si>
  <si>
    <t>Osięciny</t>
  </si>
  <si>
    <t>Piotrków Kujawski</t>
  </si>
  <si>
    <t>Radziejów</t>
  </si>
  <si>
    <t>Topólka</t>
  </si>
  <si>
    <t>rypiński</t>
  </si>
  <si>
    <t>Brzuze</t>
  </si>
  <si>
    <t>Rogowo</t>
  </si>
  <si>
    <t>Rypin</t>
  </si>
  <si>
    <t>Skrwilno</t>
  </si>
  <si>
    <t>Wąpielsk</t>
  </si>
  <si>
    <t>sępoleński</t>
  </si>
  <si>
    <t>Kamień Krajeński</t>
  </si>
  <si>
    <t>Sępólno Krajeńskie</t>
  </si>
  <si>
    <t>Sośno</t>
  </si>
  <si>
    <t>Więcbork</t>
  </si>
  <si>
    <t>świecki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</si>
  <si>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</si>
  <si>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</si>
  <si>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</si>
  <si>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</si>
  <si>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</si>
  <si>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</si>
  <si>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</si>
  <si>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</si>
  <si>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</si>
  <si>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</si>
  <si>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</si>
  <si>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toruński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</si>
  <si>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</si>
  <si>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</si>
  <si>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</si>
  <si>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</si>
  <si>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</si>
  <si>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</si>
  <si>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</si>
  <si>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</si>
  <si>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tucholski</t>
  </si>
  <si>
    <t>Cekcyn</t>
  </si>
  <si>
    <t>Gostycyn</t>
  </si>
  <si>
    <t>Kęsowo</t>
  </si>
  <si>
    <t>Lubiewo</t>
  </si>
  <si>
    <t>Śliwice</t>
  </si>
  <si>
    <t>Tuchola</t>
  </si>
  <si>
    <t>wąbrzeski</t>
  </si>
  <si>
    <t>Dębowa Łąka</t>
  </si>
  <si>
    <t>Książki</t>
  </si>
  <si>
    <t>Płużnica</t>
  </si>
  <si>
    <t>Ryńsk</t>
  </si>
  <si>
    <t>Wąbrzeźno</t>
  </si>
  <si>
    <t>włocławski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</si>
  <si>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</si>
  <si>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</si>
  <si>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</si>
  <si>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</si>
  <si>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</si>
  <si>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</si>
  <si>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</si>
  <si>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Kowal</t>
  </si>
  <si>
    <t>Lubanie</t>
  </si>
  <si>
    <t>Lubień Kujawski</t>
  </si>
  <si>
    <t>Lubraniec</t>
  </si>
  <si>
    <t>Włocławek</t>
  </si>
  <si>
    <t>żniński</t>
  </si>
  <si>
    <t>Barcin</t>
  </si>
  <si>
    <t>Gąsawa</t>
  </si>
  <si>
    <t>Janowiec Wielkopolski</t>
  </si>
  <si>
    <t>Łabiszyn</t>
  </si>
  <si>
    <t>Żnin</t>
  </si>
  <si>
    <t>Województwo Kujawsko-Pomorskie</t>
  </si>
  <si>
    <t>liczba podmiotów gospodarki narodowej wpisanych do rejestru REGON</t>
  </si>
  <si>
    <t>% podmiotów gospodarczych w gospodarce regionu</t>
  </si>
  <si>
    <t>* ludność w wieku nieprodukcyjnym - ludność w wieku 
przedprodukcyjnym - 0-17 lat 
oraz ludność w wieku poprodukcyjnym 
- mężczyźni 65 lat i więcej, kobiety 60 lat i więcej</t>
  </si>
  <si>
    <t/>
  </si>
  <si>
    <t>liczba osób bezrobotnych</t>
  </si>
  <si>
    <t>% osób długotrwale bezrobotnych w populacji osób bezrobotnych</t>
  </si>
  <si>
    <t xml:space="preserve">liczba osób korzystajacych z pomocy społecznej </t>
  </si>
  <si>
    <t>LICZBA RODZIN</t>
  </si>
  <si>
    <t>LICZBA OSÓB W RODZINACH</t>
  </si>
  <si>
    <t>% mieszkańców korzystajacych z pomocy społecznej (dot. osób w rodzinach, którym decyzją przyznano świadczenie z pomocy społ.</t>
  </si>
  <si>
    <t>% rodzin korzystających z pomocy w gminie w ogólnej liczbie rodzin korzystających w województwie</t>
  </si>
  <si>
    <t>% osób w rodzinach korzystających z pomocy w gminie w ogólnej liczbie osób w rodzinach korzystających w województwie</t>
  </si>
  <si>
    <t xml:space="preserve">Liczba korzystających ze świadczeń pomocy społecznej na 10 tys. ludności </t>
  </si>
  <si>
    <t>Liczba osób korzystających z pomocy społecznej według powodu otrzymania świadczeń: Ubóstwo</t>
  </si>
  <si>
    <t>Liczba osób korzystających z pomocy społecznej według powodu otrzymania świadczeń: Bezrobocie</t>
  </si>
  <si>
    <t>Liczba osób korzystających z pomocy społecznej według powodu otrzymania świadczeń: Niepełnosprawność</t>
  </si>
  <si>
    <t>Liczba osób korzystających z pomocy społecznej według powodu otrzymania świadczeń: Długotrwała lub ciężka choroba</t>
  </si>
  <si>
    <t xml:space="preserve">Liczba osób korzystających z pomocy społecznej według powodu otrzymania świadczeń: Bezradnośc w sprawach opiekuńczo-wychowawczych </t>
  </si>
  <si>
    <t>Liczba osób korzystających z pomocy społecznej według powodu otrzymania świadczeń: Alkoholizm</t>
  </si>
  <si>
    <t xml:space="preserve">Liczba osób korzystających z pomocy społecznej według powodu otrzymania świadczeń: Narkomania </t>
  </si>
  <si>
    <t>Liczba pracowników socjalnych</t>
  </si>
  <si>
    <t>Liczba mieszkańców przypadająca na jednego pracownika socjalnego w gminie</t>
  </si>
  <si>
    <t>Liczba rodzin i osób samotnie gospodarujących, objętych pracą socjalną przypadająca na 1 pracownika socjalnego zatrudnionego w OPS w pełnym wymiarze czasu pracy</t>
  </si>
  <si>
    <t>Liczba zatrudnionych asystentów rodziny w gminie</t>
  </si>
  <si>
    <t>Liczba rodzin objęta pracą asystenta rodziny</t>
  </si>
  <si>
    <t>Gmina realizująca usługi opiekuńcze</t>
  </si>
  <si>
    <t>Liczba osób objęta usługami opiekuńczymi</t>
  </si>
  <si>
    <t>Odsetek osób objętych usługami opiekuńczymi w populacji osób w wieku poprodukcyjnym</t>
  </si>
  <si>
    <t>Gmina realizująca poradnictwo specjalistyczne</t>
  </si>
  <si>
    <t>Liczba żłobków / klubów dziecięcych/ oddziałów żłobkowych w przedszkolach</t>
  </si>
  <si>
    <t>Odsetek dzieci objętych opieką z żłobkach</t>
  </si>
  <si>
    <t>dzienne domy pomocy</t>
  </si>
  <si>
    <t>środowiskowe domy samopomocy</t>
  </si>
  <si>
    <t>schroniska</t>
  </si>
  <si>
    <t>warsztaty terapii zajęciowej</t>
  </si>
  <si>
    <t>centra integracji społecznej</t>
  </si>
  <si>
    <t>kluby integracji społecznej</t>
  </si>
  <si>
    <t>zakłady aktywności zawodowej</t>
  </si>
  <si>
    <t>uniwersytety trzeciego wieku</t>
  </si>
  <si>
    <t>domy pomocy społecznej</t>
  </si>
  <si>
    <t>Nazwa</t>
  </si>
  <si>
    <t>Adres</t>
  </si>
  <si>
    <t>Miejski Ośrodek Pomocy Społecznej</t>
  </si>
  <si>
    <t>ul. Słowackiego 12
87-700 Aleksandrów Kujawski</t>
  </si>
  <si>
    <t>Gminny Ośrodek Pomocy Społecznej</t>
  </si>
  <si>
    <t xml:space="preserve">ul. Słowackiego 12
87-700 Aleksandrów Kujawski </t>
  </si>
  <si>
    <t>ul. Włocławska 82
87-704 Bądkowo</t>
  </si>
  <si>
    <t>ul. Kopernika 14
87-720 Ciechocinek</t>
  </si>
  <si>
    <t>Włodzimierza Lubańskiego 11
87-702 Koneck</t>
  </si>
  <si>
    <t>ul. 3-Maja 2
87-730 Nieszawa</t>
  </si>
  <si>
    <t>ul. Rynkowa 6a
87-721 Raciążek</t>
  </si>
  <si>
    <t>ul. Dworcowa 7
87-731 Waganiec</t>
  </si>
  <si>
    <t>ul.Leśna 1
87-707 Zakrzewo</t>
  </si>
  <si>
    <t>ul. Brodnicka 8
87-321 Bartniczka</t>
  </si>
  <si>
    <t xml:space="preserve">Gminny Ośrodek Pomocy Społecznej </t>
  </si>
  <si>
    <t>Bobrowo 27
87-327 Bobrowo</t>
  </si>
  <si>
    <t xml:space="preserve">ul. Ustronie 2b
87-300 Brodnica
</t>
  </si>
  <si>
    <t>ul. Mazurska 13 
87-300 Brodnica</t>
  </si>
  <si>
    <t>Brzozie 50 
87-313 Brzozie</t>
  </si>
  <si>
    <t>Rynek 1 
87-320 Górzno</t>
  </si>
  <si>
    <t>Miejsko-Gminny Ośrodek Pomocy Społecznej</t>
  </si>
  <si>
    <t>ul. Główna 22
87-330 Jabłonowo Pomorskie</t>
  </si>
  <si>
    <t>Osiek 81/a
87-340 Osiek</t>
  </si>
  <si>
    <t>Świedziebnia 92A
87-335 Świedziebnia</t>
  </si>
  <si>
    <t>ul. Betonowa 1 A
86-005 Białe Błota</t>
  </si>
  <si>
    <t>ul.Długa 54
86-022 Dobrcz</t>
  </si>
  <si>
    <t>ul. Pomianowskiego 1
86-010 Koronowo</t>
  </si>
  <si>
    <t>ul. Ogrodowa 2A
86-060 Nowa Wieś Wielka</t>
  </si>
  <si>
    <t>ul. Sportowa 2
86-014 Sicienko</t>
  </si>
  <si>
    <t>ul. Gen. Józefa Hallera 11
86-200 Chełmno</t>
  </si>
  <si>
    <t xml:space="preserve">ul. Toruńska 15
86-230 Lisewo </t>
  </si>
  <si>
    <t>Stolno 112 
86-212 Stolno</t>
  </si>
  <si>
    <t xml:space="preserve">ul. Parkowa 20
86-260 Unisław </t>
  </si>
  <si>
    <t>Miliszewy 51
87-408 Ciechocin</t>
  </si>
  <si>
    <t>Miejski Ośrodek Polityki Społecznej</t>
  </si>
  <si>
    <t>ul. Klińskiego 10
87-400 Golub-Dobrzyń</t>
  </si>
  <si>
    <t>Pl. Tysiąclecia 22a
87-400 Golub-Dobrzyń</t>
  </si>
  <si>
    <t xml:space="preserve">Miejsko Gminny Ośrodek Pomocy Społecznej </t>
  </si>
  <si>
    <t>ul. Świętego Mikołaja 5
87-410 Kowalewo Pomorskie</t>
  </si>
  <si>
    <t>Radomin 1a
87-404 Radomin</t>
  </si>
  <si>
    <t>ul. Wybickiego 38
86-300 Grudziądz</t>
  </si>
  <si>
    <t>Gruta 244
86-330 Mełno</t>
  </si>
  <si>
    <t>Plac Towarzystwa Jaszczurczego 9 
87-220 Radzyń Chełmiński</t>
  </si>
  <si>
    <t>Świecie nad Osą 2
86-341 Świecie nad Osą</t>
  </si>
  <si>
    <t xml:space="preserve">ul. Topolowa 2
88-133 Dąbrowa Biskupia
</t>
  </si>
  <si>
    <t>ul. Dworcowa 8c
88 140 Gniewkowo</t>
  </si>
  <si>
    <t>ul. Św. Ducha 90
88-100 Inowrocław</t>
  </si>
  <si>
    <t>ul. Królowej Jadwigi 43
88-100 Inowrocław</t>
  </si>
  <si>
    <t xml:space="preserve">Miejsko-Gminny Ośrodek Pomocy Społecznej </t>
  </si>
  <si>
    <t>ul. Miła 11
88-160 Janikowo</t>
  </si>
  <si>
    <t xml:space="preserve">ul. Rybacka 20
88-150 Kruszwica
</t>
  </si>
  <si>
    <t>Ośrodek Pomocy Społecznej</t>
  </si>
  <si>
    <t>ul. Inowrocławska 14 
88-170 Pakość</t>
  </si>
  <si>
    <t xml:space="preserve">Rojewo 8
88-111 Rojewo </t>
  </si>
  <si>
    <t>Powstańców Wielkopolskich 6
88-180 Złotniki Kujawskie</t>
  </si>
  <si>
    <t>ul. Nieszawska 10
87-617 Bobrowniki</t>
  </si>
  <si>
    <t>Chrostkowo 99
87-602 Chrostkowo</t>
  </si>
  <si>
    <t>ul. Szkolna 1
87-610 Dobrzyń nad Wisłą</t>
  </si>
  <si>
    <t>Plac Kościuszki 7a
87-620 Kikół</t>
  </si>
  <si>
    <t xml:space="preserve">ul. Włocławska 16a
87-600 Lipno </t>
  </si>
  <si>
    <t>ul. Mickiewicza 29 
87-600 Lipno</t>
  </si>
  <si>
    <t>ul. Sierpecka 20
87-605 Tłuchowo</t>
  </si>
  <si>
    <t>ul. Starowiejska 8
87-603 Wielgie</t>
  </si>
  <si>
    <t>ul. Ogrodowa 9
85-043 Bydgoszcz</t>
  </si>
  <si>
    <t>Miejski Ośrodek Pomocy Rodzinie</t>
  </si>
  <si>
    <t>ul. Waryńskiego 34A
86-300 Grudziądz</t>
  </si>
  <si>
    <t>Jeziora Wielkie 106/4
88-324 Jeziora Wielkie</t>
  </si>
  <si>
    <t>ul. Rynek 10 
88-300 Mogilno</t>
  </si>
  <si>
    <t>ul. Sportowa 6
88-320 Strzelno</t>
  </si>
  <si>
    <t>ul. Libelta 28
89-240 Kcynia</t>
  </si>
  <si>
    <t>Miejsko Gminny Ośrodek Pomocy Społecznej</t>
  </si>
  <si>
    <t>ul. Łąkowa 7 
89-115 Mrocza</t>
  </si>
  <si>
    <t>ul. Ignacego Tomyślaka 37
89-110 Sadki</t>
  </si>
  <si>
    <t>ul. Kcyńska 34
89-200 Szubin</t>
  </si>
  <si>
    <t>Bytoń 72 
88-231 Bytoń</t>
  </si>
  <si>
    <t>Gminny Ośrodek Pomocy Społeczne</t>
  </si>
  <si>
    <t>ul. Dworcowa 6
88-210 Dobre</t>
  </si>
  <si>
    <t>ul. I Armii Wojska Polskiego 14
88-220 Osięciny</t>
  </si>
  <si>
    <t>ul. Słoneczna 32
88-230 Piotrków Kujawski</t>
  </si>
  <si>
    <t xml:space="preserve">Miejski Ośrodek Pomocy Społecznej </t>
  </si>
  <si>
    <t>ul. Rynek 1
88-200 Radziejów</t>
  </si>
  <si>
    <t>ul. Kościuszki 58
88-200 Radziejów</t>
  </si>
  <si>
    <t>Topólka 22
87-875 Topólka</t>
  </si>
  <si>
    <t>Brzuze 63
87-517 Brzuze</t>
  </si>
  <si>
    <t>Rogowo 51
87-515 Rogowo</t>
  </si>
  <si>
    <t>ul. Warszawska 40
87-500 Rypin</t>
  </si>
  <si>
    <t>ul. Lipnowska 4
87-500 Rypin</t>
  </si>
  <si>
    <t>ul. Rypińska 7
87-510 Skrwilno</t>
  </si>
  <si>
    <t>Plac Odrodzenia 3
89-430 Kamień Krajeński</t>
  </si>
  <si>
    <t>ul. Szkolna 8
89-400 Sępólno Krajeńskie</t>
  </si>
  <si>
    <t>ul. Parkowa 4 
89-412 Sośno</t>
  </si>
  <si>
    <t>ul. Mickiewicza 22a
89-410 Więcbork</t>
  </si>
  <si>
    <t>ul. Dr Floriana Ceynowy 14
86-122 Bukowiec</t>
  </si>
  <si>
    <t>Dragacz 7a
86-134 Dragacz</t>
  </si>
  <si>
    <t>ul. Podgórna 10
86-140 Drzycim</t>
  </si>
  <si>
    <t>ul. Główna 10
86-131 Jeżewo</t>
  </si>
  <si>
    <t>Wyzwolenia 9
86-141 Lniano</t>
  </si>
  <si>
    <t>Plac Św. Rocha 5
86-170 Nowe</t>
  </si>
  <si>
    <t>ul. Dworcowa 6
86-150 Osie</t>
  </si>
  <si>
    <t>ul. Główna 33
86-120 Pruszcz</t>
  </si>
  <si>
    <t>ul.Józefa Hallera 11
86-105 Świecie</t>
  </si>
  <si>
    <t xml:space="preserve">ul. Tucholska 6
86-182 Świekatowo
</t>
  </si>
  <si>
    <t>ul. Gen. Józefa Hallera 19
87-140 Chełmża</t>
  </si>
  <si>
    <t>ul. Paderewskiego 11
87-140 Chełmża</t>
  </si>
  <si>
    <t>ul. Słowackiego 12
87-640 Czernikowo</t>
  </si>
  <si>
    <t>ul. Toruńska 56
87-162 Lubicz</t>
  </si>
  <si>
    <t>ul. Warszawska 19
87-148 Łysomice</t>
  </si>
  <si>
    <t>Aleja Lipowa 27
87-126 Obrowo</t>
  </si>
  <si>
    <t xml:space="preserve">ul. Toruńska 14
87-165 Cierpice
Wielka Nieszawka </t>
  </si>
  <si>
    <t>ul. Słoneczna 28
87-134 Zławieś Wielka</t>
  </si>
  <si>
    <t>ul. Szkolna 2
89-511 Cekcyn</t>
  </si>
  <si>
    <t>ul. Sępoleńska 12 a
89-520 Gostycyn</t>
  </si>
  <si>
    <t xml:space="preserve">ul. Główna 19
89-506 Kęsowo </t>
  </si>
  <si>
    <t>ul. Hallera 7
89-526 Lubiewo</t>
  </si>
  <si>
    <t>ul. ks. dra St. Sychowskiego 28 
89-530 Śliwice</t>
  </si>
  <si>
    <t xml:space="preserve">Ośrodek Pomocy Społecznej </t>
  </si>
  <si>
    <t>ul. Świecka 45 
89-500 Tuchola</t>
  </si>
  <si>
    <t>Dębowa Łąka 38 
87-207 Dębowa Łąka</t>
  </si>
  <si>
    <t>ul. Bankowa 4
87-222 Książki</t>
  </si>
  <si>
    <t>Płużnica 54
87-214 Płużnica</t>
  </si>
  <si>
    <t>Ośrodek Pomocy Społecznej Gminy Ryńsk</t>
  </si>
  <si>
    <t>ul. Mickiewicza 12/1
87-200 Wąbrzeźno</t>
  </si>
  <si>
    <t>ul. Wolności 32
87-200 Wąbrzeźno</t>
  </si>
  <si>
    <t>Baruchowo 54
87-821 Baruchowo</t>
  </si>
  <si>
    <t>ul. Szkolna 28
87-851 Boniewo</t>
  </si>
  <si>
    <t>Brzeski Ośrodek Pomocy Społecznej</t>
  </si>
  <si>
    <t>ul. Królewska 5
87-880 Brześć Kujawski</t>
  </si>
  <si>
    <t xml:space="preserve">ul. Sikorskiego 8b
87-850 Choceń 
</t>
  </si>
  <si>
    <t>ul. Kaliska 2 
87-860 Chodecz</t>
  </si>
  <si>
    <t>Fabianki 4
87-811 Fabianki</t>
  </si>
  <si>
    <t>ul. Marszałka Piłsudskiego 32 
87-865 Izbica Kujawska</t>
  </si>
  <si>
    <t xml:space="preserve">ul. Piwna 24
87-820 Kowal </t>
  </si>
  <si>
    <t>ul. Piwna 33
87-820 Kowal</t>
  </si>
  <si>
    <t>Lubanie 28A
87-732 Lubanie</t>
  </si>
  <si>
    <t>ul. 1-go Maja 44
87-840 Lubień Kujawski</t>
  </si>
  <si>
    <t>ul. Brzeska 49
87-890 Lubraniec</t>
  </si>
  <si>
    <t>ul. Mogileńska 3
88-190 Barcin</t>
  </si>
  <si>
    <t>ul. Żnińska 19
88-410 Gąsawa</t>
  </si>
  <si>
    <t>ul. Strzelecka 8
88-430 Janowiec Wielkopolski</t>
  </si>
  <si>
    <t>ul. Szubińska  1
89-210 Łabiszyn</t>
  </si>
  <si>
    <t>ul. Kolejowa 4
88-420 Rogowo</t>
  </si>
  <si>
    <t xml:space="preserve">ul.700-lecia 36
88-400 Żnin </t>
  </si>
  <si>
    <t xml:space="preserve">Wskaźnik </t>
  </si>
  <si>
    <t>Źródło</t>
  </si>
  <si>
    <t>1.</t>
  </si>
  <si>
    <t>Liczba ludności ogółem</t>
  </si>
  <si>
    <t>BDL-GUS</t>
  </si>
  <si>
    <t>2.</t>
  </si>
  <si>
    <t>3.</t>
  </si>
  <si>
    <t>Liczba osób w wieku przedprodukcyjnym</t>
  </si>
  <si>
    <t>4.</t>
  </si>
  <si>
    <t>5.</t>
  </si>
  <si>
    <t>Liczba osób w wieku produkcyjnym</t>
  </si>
  <si>
    <t>6.</t>
  </si>
  <si>
    <t>7.</t>
  </si>
  <si>
    <t>Liczba osób w wieku poprodukcyjnym</t>
  </si>
  <si>
    <t>8.</t>
  </si>
  <si>
    <t>9.</t>
  </si>
  <si>
    <t>Ludność w wieku nieprodukcyjnym na 100 osób w wieku produkcyjnym</t>
  </si>
  <si>
    <t>10.</t>
  </si>
  <si>
    <t>11.</t>
  </si>
  <si>
    <t xml:space="preserve">Odsetek osób w wieku 75 lat i więcej w ludności ogółem </t>
  </si>
  <si>
    <t>12.</t>
  </si>
  <si>
    <t>13.</t>
  </si>
  <si>
    <t>Liczba podmiotów gospodarki narodowej wpisanych do rejestru REGON</t>
  </si>
  <si>
    <t>14.</t>
  </si>
  <si>
    <t>15.</t>
  </si>
  <si>
    <t>16.</t>
  </si>
  <si>
    <t>Liczba osób bezrobotnych</t>
  </si>
  <si>
    <t>17.</t>
  </si>
  <si>
    <t>18.</t>
  </si>
  <si>
    <t>19.</t>
  </si>
  <si>
    <t>20.</t>
  </si>
  <si>
    <t>Liczba osób korzystajacych z pomocy społecznej</t>
  </si>
  <si>
    <t>21.</t>
  </si>
  <si>
    <t>Liczba rodzin</t>
  </si>
  <si>
    <t>22.</t>
  </si>
  <si>
    <t>Liczba osób w rodzinach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</si>
  <si>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</si>
  <si>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</si>
  <si>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</si>
  <si>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</si>
  <si>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</si>
  <si>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</si>
  <si>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</si>
  <si>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</si>
  <si>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</si>
  <si>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</si>
  <si>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</si>
  <si>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</si>
  <si>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</si>
  <si>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</si>
  <si>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</si>
  <si>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</si>
  <si>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</si>
  <si>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</si>
  <si>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</si>
  <si>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</si>
  <si>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</si>
  <si>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</si>
  <si>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</si>
  <si>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</si>
  <si>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</si>
  <si>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Liczba osób bezdomnych</t>
  </si>
  <si>
    <t>49.</t>
  </si>
  <si>
    <t>% osób bezdomnych w gminie w stosunku do liczby osób bezdomnych w województwie</t>
  </si>
  <si>
    <t>50.</t>
  </si>
  <si>
    <t>51.</t>
  </si>
  <si>
    <t>52.</t>
  </si>
  <si>
    <t>Liczba przedszkoli (przedszkola wraz z oddziałami przedszkolnymi przy szkołach)</t>
  </si>
  <si>
    <t>53.</t>
  </si>
  <si>
    <t>Odsetek dzieci objętych wychowaniem przedszkolnym w wieku 3-5 lat</t>
  </si>
  <si>
    <t>54.</t>
  </si>
  <si>
    <t>Dzienne Domy Pomocy</t>
  </si>
  <si>
    <t>55.</t>
  </si>
  <si>
    <t>Środowiskowe Domy Samopomocy</t>
  </si>
  <si>
    <t>Kujawsko-Pomorski Urząd Wojewódzki w Bydgoszczy</t>
  </si>
  <si>
    <t>56.</t>
  </si>
  <si>
    <t>Schroniska</t>
  </si>
  <si>
    <t>57.</t>
  </si>
  <si>
    <t>Warsztaty Terapii Zajęciowej</t>
  </si>
  <si>
    <t>59.</t>
  </si>
  <si>
    <t>Centra Integracji Społecznej</t>
  </si>
  <si>
    <t>60.</t>
  </si>
  <si>
    <t>Kluby Integracji Społecznej</t>
  </si>
  <si>
    <t>61.</t>
  </si>
  <si>
    <t>Zakłady Aktywności Zawodowej</t>
  </si>
  <si>
    <t>62.</t>
  </si>
  <si>
    <t>63.</t>
  </si>
  <si>
    <t>64.</t>
  </si>
  <si>
    <t>Uniwersytety Trzeciego Wieku</t>
  </si>
  <si>
    <t>Liczba domów pomocy społecznej</t>
  </si>
  <si>
    <t>Dane teleadresowe</t>
  </si>
  <si>
    <r>
      <t>Liczba przedszkoli (przedszkola wraz z oddziałami przedszkolnymi przy szkołach)</t>
    </r>
    <r>
      <rPr>
        <b/>
        <sz val="10"/>
        <rFont val="Calibri"/>
        <family val="2"/>
        <charset val="238"/>
        <scheme val="minor"/>
      </rPr>
      <t xml:space="preserve">
</t>
    </r>
  </si>
  <si>
    <r>
      <rPr>
        <b/>
        <sz val="10"/>
        <rFont val="Calibri"/>
        <family val="2"/>
        <charset val="238"/>
        <scheme val="minor"/>
      </rPr>
      <t>Odsetek dzieci objętych wychowaniem przedszkolnym w wieku 3-5 lat</t>
    </r>
    <r>
      <rPr>
        <b/>
        <sz val="10"/>
        <color rgb="FFFF0000"/>
        <rFont val="Calibri"/>
        <family val="2"/>
        <charset val="238"/>
        <scheme val="minor"/>
      </rPr>
      <t xml:space="preserve">
</t>
    </r>
  </si>
  <si>
    <t>ludność w wieku nieprodukcyjnym* na 100 osób w wieku produkcyjnym</t>
  </si>
  <si>
    <t>ul. Młyńska 6
87-305 Zbiczno</t>
  </si>
  <si>
    <t>Wałdowo Królewskie                  ul.Długa 32
86-070 Dąbrowa Chełmińska</t>
  </si>
  <si>
    <t>ul. Kościuszki 12
86-050 Solec Kujawski</t>
  </si>
  <si>
    <t>ul. Dworcowa 5
86-200 Chełmno</t>
  </si>
  <si>
    <t>ul. Szlachecka 1
86-253 Kijewo Królewskie</t>
  </si>
  <si>
    <t>Zbójno 178A
87-645 Zbójno</t>
  </si>
  <si>
    <t>ul. Wodna 15
86-320 Łasin</t>
  </si>
  <si>
    <t>Rogóźno 91c
86-318 Rogóźno</t>
  </si>
  <si>
    <t>ul. Szkolna 13
88-306 Dąbrowa</t>
  </si>
  <si>
    <t>ul. Gimnazjalna 10
89-100 Nakło nad Notecią</t>
  </si>
  <si>
    <t>Wąpielsk 20B
87-337 Wąpielsk</t>
  </si>
  <si>
    <t>ul. Dworcowa 15
86-160 Warlubie</t>
  </si>
  <si>
    <t>ul. Bydgoska 10
87-152 Łubianka</t>
  </si>
  <si>
    <t>ul. Słowackiego 118 A
87-100 Toruń</t>
  </si>
  <si>
    <t>ul. Ogniowa 8/10
87-800 Włocławek</t>
  </si>
  <si>
    <t xml:space="preserve"> Informator dla Seniora wyd. IX.</t>
  </si>
  <si>
    <t>Sprawozdanie MRiPS-03-R</t>
  </si>
  <si>
    <t>Sprawozdanie MRiPS-03-R, BDL-GUS</t>
  </si>
  <si>
    <t>Sprawozdanie MRiPS-06</t>
  </si>
  <si>
    <t>Sprawozdanie MRiPS-03-R, sprawozdanie MRiPS-06</t>
  </si>
  <si>
    <t>Państwowy Fundusz Rehabilitazji Osób Niepełnosprawnych</t>
  </si>
  <si>
    <t>noclegownie</t>
  </si>
  <si>
    <t xml:space="preserve">ogrzewalnie </t>
  </si>
  <si>
    <t>jadłodajnie</t>
  </si>
  <si>
    <t>Noclegownie</t>
  </si>
  <si>
    <t>Ogrzewalnie</t>
  </si>
  <si>
    <t>Jadłodajnie</t>
  </si>
  <si>
    <t>58.</t>
  </si>
  <si>
    <t>lp.</t>
  </si>
  <si>
    <t>Liczba kobiet</t>
  </si>
  <si>
    <t>Liczba mężczyzn</t>
  </si>
  <si>
    <t xml:space="preserve">% mieszkańców korzystajacych z pomocy społecznej </t>
  </si>
  <si>
    <t>Liczba osób długotrwale bezrobotnych</t>
  </si>
  <si>
    <t>liczba osób długotrwale bezrobotnych</t>
  </si>
  <si>
    <t xml:space="preserve">Liczba korzystających ze świadczeń pomocy społecznej na 1000 ludności </t>
  </si>
  <si>
    <t xml:space="preserve">Liczba osób w wieku 85 lat i więcej w ludności ogółem </t>
  </si>
  <si>
    <t xml:space="preserve">Liczba osób w wieku 85 lat i więcej w stosunku do osób w wieku poprodukcyjnym </t>
  </si>
  <si>
    <t>Liczba osób w wieku 85 lat</t>
  </si>
  <si>
    <t xml:space="preserve">Liczba osób w wieku 75 lat i więcej </t>
  </si>
  <si>
    <t xml:space="preserve">Odsetek w ludności ogółem </t>
  </si>
  <si>
    <t xml:space="preserve">Odsetek osób w wieku 85 lat i więcej w ludności ogółem </t>
  </si>
  <si>
    <t>65.</t>
  </si>
  <si>
    <t>66.</t>
  </si>
  <si>
    <t>67.</t>
  </si>
  <si>
    <t>68.</t>
  </si>
  <si>
    <t>udział fundacji, stowarzyszeń i organizacji społecznych w ogólnej liczbie podmiotów gospodarki narodowej (%)</t>
  </si>
  <si>
    <t>69.</t>
  </si>
  <si>
    <t>Liczba pracowników socjalnych objętych superwizją</t>
  </si>
  <si>
    <t>Liczba osób objętych opieką w ramach programu opieka 75+</t>
  </si>
  <si>
    <t>Liczba osób objętych asystencją osobistą dla osób z niepełnosprawnościami</t>
  </si>
  <si>
    <t>Liczba osób objętych opieką wytchnieniową</t>
  </si>
  <si>
    <t>Liczba osób objętych opieką wytchnieniową dzienną</t>
  </si>
  <si>
    <t>Liczba osób objętych opieką wytchnieniową całodobową</t>
  </si>
  <si>
    <t>Gmina realizaujące usługę transportową dla osób starszych, niesamodzielnych i z niepełnosprawnościami</t>
  </si>
  <si>
    <t>Usługa transportowa dostępna dla wszystkich mieszkańców gminy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</si>
  <si>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</si>
  <si>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</si>
  <si>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</si>
  <si>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</si>
  <si>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</si>
  <si>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</si>
  <si>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</si>
  <si>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</si>
  <si>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</si>
  <si>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Centra opiekuńczo-mieszkalne</t>
  </si>
  <si>
    <t>Gospodarstwa opiekuńcze</t>
  </si>
  <si>
    <t>Gmina realizujaca teleopiekę</t>
  </si>
  <si>
    <t>79.</t>
  </si>
  <si>
    <t>80.</t>
  </si>
  <si>
    <t>81.</t>
  </si>
  <si>
    <t>82.</t>
  </si>
  <si>
    <t>Liczba pracowników socjalnych objęta superwizją</t>
  </si>
  <si>
    <t>Sprawozdanie z realizacji zadań z zakresu wspierania rodziny i systemu pieczy zastępczej za rok 2023</t>
  </si>
  <si>
    <t>Dane Kujawsko-Pomorskiego Urzędu Wojewódzkiego w Bydgoszczy</t>
  </si>
  <si>
    <t>Liczba osób objętych w gminach: 1861
Liczba osób objętych łącznie w województwie: 1888*</t>
  </si>
  <si>
    <t>Liczba osób objętych w gminach: 733
Liczba osób objętych ogółem: 869**</t>
  </si>
  <si>
    <t>**Oprócz osób objętych opieką wytchnieniową w gminach, z usług opieki wytchnieniowej w formie pobytu całodobowego skorzystało również 21 osób z terenu powiatu brodnickiego, 3 osoby z powiatu golubsko-dobrzyńskiego oraz 112 osób z powiatu lipnowskiego.</t>
  </si>
  <si>
    <t>* Oprócz osób objętych usługami asystenckimi w gminach, z tej formy pomocy skorzystało również 10 osób z terenu powiatu brodnickiego oraz 17 osób z powiatu świeckiego.</t>
  </si>
  <si>
    <t>Liczba osób objętych w gminach: 111
Liczba osób objętych ogółem: 247**</t>
  </si>
  <si>
    <t>TAK</t>
  </si>
  <si>
    <t>NIE</t>
  </si>
  <si>
    <t>Gminy z dostępem do usług teleopieki w ramach projektu "Kujawsko-Pomorska Teleopieka"</t>
  </si>
  <si>
    <t>Gminy zapewniające dostęp do usług teleopieki ogółem: 103
Gminy z dostępem do usług teleopieki w ramach projektu "Kujawsko-Pomorska Teleopieka": 88
Gminy realizujące usługę teleopieki z innych źródeł niż projekt "Kujawsko-Pomorska Teleopieka": 15</t>
  </si>
  <si>
    <t>Gminy realizujące usługę teleopieki z innych źródeł niż projekt "Kujawsko-Pomorska Teleopieka"</t>
  </si>
  <si>
    <t>usługa transportowa do placówek pomocowych (np. DDP, ŚDS)</t>
  </si>
  <si>
    <t>Liczba gmin realizujących usługi transportowej w dowolnej formie: 62</t>
  </si>
  <si>
    <t>Liczba gmin realizujacych usługę transporową w formie door to door: 11</t>
  </si>
  <si>
    <t>Liczba gmin realizujacych usługe transportową do placówek pomocowych: 53</t>
  </si>
  <si>
    <t>Liczba gmin realizujących usługę transportową w formie dostępnej dla wszystkich mieszkańcow gminy: 16</t>
  </si>
  <si>
    <t>Usługa transportowa dostępna dla wszystkich mieszkańców gminy (np.</t>
  </si>
  <si>
    <t>Liczba gmin realizujacych poradnictwo specjalistyczne: 77</t>
  </si>
  <si>
    <t>Ujemne wartości wskaźnika przyrostu naturalnego</t>
  </si>
  <si>
    <t>Dodatnie wartości wskaźnika przyrostu naturalnego</t>
  </si>
  <si>
    <t>Współczynnik przyrostu naturalnego równy 0</t>
  </si>
  <si>
    <t>przyrost naturalny na 1000 mieszkańców</t>
  </si>
  <si>
    <t>Liczba gmin realizujących usługi opiekuńcze: 132</t>
  </si>
  <si>
    <t>1+F</t>
  </si>
  <si>
    <t>2+F</t>
  </si>
  <si>
    <t>56+2F</t>
  </si>
  <si>
    <t>2 (+ 6 sekcji)</t>
  </si>
  <si>
    <t>1F</t>
  </si>
  <si>
    <t>29+1F</t>
  </si>
  <si>
    <t>mieszkania treningowe i wspomagane</t>
  </si>
  <si>
    <t>F</t>
  </si>
  <si>
    <t>2F</t>
  </si>
  <si>
    <t>3F</t>
  </si>
  <si>
    <t>35+49 F</t>
  </si>
  <si>
    <t>ul. Centralna 6A
86-031 Osielsko</t>
  </si>
  <si>
    <t>Centrum Usług Społecznych</t>
  </si>
  <si>
    <t>Papowo Biskupie 131
86-221 Papowo Biskupie</t>
  </si>
  <si>
    <t>ul. Dworcowa 9
87-630 Skępe</t>
  </si>
  <si>
    <r>
      <t>ul. Królewiecka 7</t>
    </r>
    <r>
      <rPr>
        <sz val="10"/>
        <color theme="1"/>
        <rFont val="Calibri"/>
        <family val="2"/>
        <charset val="238"/>
        <scheme val="minor"/>
      </rPr>
      <t xml:space="preserve">
 87-800 Włocławek</t>
    </r>
  </si>
  <si>
    <t>ul. Konopnickiej 13/1
87-100 Toruń</t>
  </si>
  <si>
    <t>Dane Kujawsko-Pomorskiego Urzędu Wojewódzkiego w Bydgoszczy – Sprawozdanie „Opieka Wytchnieniowa edycja 2023”</t>
  </si>
  <si>
    <t>Ankieta jednorazowa "Dodatek do OZPS dla MOPR/MOPS/OPS/PCPR za 2023 rok"</t>
  </si>
  <si>
    <t xml:space="preserve">Ankieta „Akcja Zima 2024/2025” </t>
  </si>
  <si>
    <t>Ogólnopolskie badanie liczby osób bezdomnych 2024 przeprowadzone na zlecenie MRPIPS</t>
  </si>
  <si>
    <t>Współczynnik przyrostu naturalnego</t>
  </si>
  <si>
    <t>83.</t>
  </si>
  <si>
    <t>Mieszkania treningowe i wspomgane</t>
  </si>
  <si>
    <t>Domy Pomocy Społecznej</t>
  </si>
  <si>
    <t>Rejestr DPS Kujawsko-Pomorskiego Urzędu Wojewódzkiego w Bydgoszczy</t>
  </si>
  <si>
    <t>ludność w wieku poprodukcyjnym na 100 osób w wieku produkcyjnym</t>
  </si>
  <si>
    <t>Ludność w wieku poprodukcyjnym na 100 osób w wieku produkcyjnym</t>
  </si>
  <si>
    <t>-</t>
  </si>
  <si>
    <t>Gmina realizujące usługę transportową dla osób starszych, niesamodzielnych i z niepełnosprawnościami</t>
  </si>
  <si>
    <t>Usługa transportowa w formie door to door</t>
  </si>
  <si>
    <t>Usługa transportowa do placówek wsparcia</t>
  </si>
  <si>
    <t>23.</t>
  </si>
  <si>
    <t>kluby seniora/ swietlice dla seniorów</t>
  </si>
  <si>
    <t>Kluby Seniora/świetlice dla seniorów</t>
  </si>
  <si>
    <t>Płużnickie Centrum Usług Społecznych</t>
  </si>
  <si>
    <t>z tego: usługa transportowa w formie door to door (z asysta od drzwi miejsca zamieszkania do drzwi miejsca docelowego)</t>
  </si>
  <si>
    <t>Dochód gminy (dochód własny na 1 mieszkańca) *</t>
  </si>
  <si>
    <t>Województwo kujawsko-pomorskie</t>
  </si>
  <si>
    <r>
      <rPr>
        <b/>
        <sz val="11"/>
        <color theme="1"/>
        <rFont val="Calibri"/>
        <family val="2"/>
        <charset val="238"/>
        <scheme val="minor"/>
      </rPr>
      <t xml:space="preserve">*dochody własne </t>
    </r>
    <r>
      <rPr>
        <sz val="11"/>
        <color theme="1"/>
        <rFont val="Calibri"/>
        <family val="2"/>
        <charset val="238"/>
        <scheme val="minor"/>
      </rPr>
      <t xml:space="preserve">- dochody podatkowe ustalone i pobierane na podstawie odrębnych ustaw. Źródłami dochodów własnych jednostek samorządu terytorialnego są m. in : wpływy z podatków, opłat, dochody z majątku jst, spadki, zapisy i darowizny na rzecz j.s.t., dochody z kar pieniężnych i grzywien określonych w odrębnych przepisach, odsetki od pożyczek udzielanych przez j.s.t. o ile odrębne przepisy nie stanowią inaczej, odsetki od nieterminowo przekazywanych należności stanowiących dochody j.s.t., odsetki od środków finansowych gromadzonych na rachunkach bankowych, o ile odrębne przepisy nie stanowią inaczej i inne. W rozumieniu ustawy dochodami własnymi jednostek samorządu terytorialnego są również udziały we wpływach z podatku dochodowego od osób fizycznych (PIT) oraz z podatku dochodowego od osób prawnych (CIT).
</t>
    </r>
  </si>
  <si>
    <t>źródło: GUS</t>
  </si>
  <si>
    <t>Dochody gminy (dochód na 1 mieszkańca)</t>
  </si>
  <si>
    <t>84.</t>
  </si>
  <si>
    <t>Formularz "Ocena Zasobów Pomocy Społecznej" w systemie 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</si>
</sst>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%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</borders>
  <cellStyleXfs count="51">
    <xf numFmtId="0" fontId="0" fillId="0" borderId="0"/>
    <xf numFmtId="0" fontId="3" fillId="0" borderId="0"/>
    <xf numFmtId="0" fontId="4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7" fillId="3" borderId="12">
      <alignment horizontal="left" vertical="center" wrapText="1"/>
    </xf>
    <xf numFmtId="0" fontId="5" fillId="0" borderId="0"/>
    <xf numFmtId="0" fontId="7" fillId="3" borderId="12">
      <alignment horizontal="left" vertical="center" wrapText="1"/>
    </xf>
    <xf numFmtId="0" fontId="6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7" fillId="3" borderId="12">
      <alignment horizontal="left" vertical="center" wrapText="1"/>
    </xf>
    <xf numFmtId="0" fontId="5" fillId="0" borderId="0"/>
    <xf numFmtId="0" fontId="7" fillId="3" borderId="12">
      <alignment horizontal="left" vertical="center" wrapText="1"/>
    </xf>
    <xf numFmtId="0" fontId="1" fillId="0" borderId="0"/>
    <xf numFmtId="0" fontId="5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4" fillId="0" borderId="0"/>
    <xf numFmtId="9" fontId="1" fillId="0" borderId="0" applyFont="0" applyFill="0" applyBorder="0" applyAlignment="0" applyProtection="0"/>
    <xf numFmtId="0" fontId="4" fillId="0" borderId="0"/>
  </cellStyleXfs>
  <cellXfs count="255">
    <xf numFmtId="0" fontId="0" fillId="0" borderId="0" xfId="0"/>
    <xf numFmtId="164" fontId="0" fillId="0" borderId="0" xfId="0" applyNumberFormat="1"/>
    <xf numFmtId="3" fontId="9" fillId="0" borderId="7" xfId="1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9" fillId="0" borderId="9" xfId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9" fillId="0" borderId="10" xfId="1" applyFont="1" applyBorder="1" applyAlignment="1">
      <alignment horizontal="center" vertical="center" wrapText="1"/>
    </xf>
    <xf numFmtId="3" fontId="9" fillId="0" borderId="13" xfId="1" applyNumberFormat="1" applyFont="1" applyBorder="1" applyAlignment="1" applyProtection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0" fillId="0" borderId="0" xfId="0"/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 applyProtection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15" xfId="1" applyFont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11" fillId="0" borderId="17" xfId="1" applyFont="1" applyBorder="1" applyAlignment="1" applyProtection="1"/>
    <xf numFmtId="0" fontId="11" fillId="0" borderId="0" xfId="1" applyFont="1"/>
    <xf numFmtId="0" fontId="11" fillId="0" borderId="4" xfId="1" applyFont="1" applyBorder="1"/>
    <xf numFmtId="3" fontId="9" fillId="0" borderId="7" xfId="1" applyNumberFormat="1" applyFont="1" applyBorder="1" applyAlignment="1" applyProtection="1">
      <alignment horizontal="right" vertical="top" wrapText="1"/>
    </xf>
    <xf numFmtId="0" fontId="9" fillId="0" borderId="8" xfId="1" applyFont="1" applyBorder="1" applyAlignment="1">
      <alignment horizontal="center" vertical="top" wrapText="1"/>
    </xf>
    <xf numFmtId="0" fontId="9" fillId="0" borderId="4" xfId="1" applyFont="1" applyBorder="1" applyAlignment="1">
      <alignment horizontal="center" vertical="top" wrapText="1"/>
    </xf>
    <xf numFmtId="3" fontId="9" fillId="0" borderId="13" xfId="1" applyNumberFormat="1" applyFont="1" applyBorder="1" applyAlignment="1" applyProtection="1">
      <alignment horizontal="right" vertical="top" wrapText="1"/>
    </xf>
    <xf numFmtId="0" fontId="9" fillId="0" borderId="6" xfId="1" applyFont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3" fillId="2" borderId="4" xfId="2" applyFont="1" applyFill="1" applyBorder="1" applyAlignment="1" applyProtection="1">
      <alignment horizontal="center" vertical="center" wrapText="1"/>
    </xf>
    <xf numFmtId="0" fontId="11" fillId="2" borderId="0" xfId="1" applyFont="1" applyFill="1"/>
    <xf numFmtId="0" fontId="11" fillId="0" borderId="4" xfId="1" applyFont="1" applyBorder="1" applyAlignment="1" applyProtection="1"/>
    <xf numFmtId="0" fontId="2" fillId="0" borderId="19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9" fillId="0" borderId="9" xfId="1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top" wrapText="1"/>
    </xf>
    <xf numFmtId="0" fontId="9" fillId="0" borderId="4" xfId="1" applyFont="1" applyFill="1" applyBorder="1" applyAlignment="1">
      <alignment horizontal="center" vertical="top" wrapText="1"/>
    </xf>
    <xf numFmtId="3" fontId="9" fillId="0" borderId="4" xfId="1" applyNumberFormat="1" applyFont="1" applyBorder="1" applyAlignment="1" applyProtection="1">
      <alignment horizontal="right" vertical="top" wrapText="1"/>
    </xf>
    <xf numFmtId="0" fontId="0" fillId="0" borderId="4" xfId="0" applyBorder="1"/>
    <xf numFmtId="3" fontId="9" fillId="0" borderId="4" xfId="1" applyNumberFormat="1" applyFont="1" applyBorder="1" applyAlignment="1" applyProtection="1">
      <alignment horizontal="center" vertical="top" wrapText="1"/>
    </xf>
    <xf numFmtId="0" fontId="11" fillId="0" borderId="17" xfId="1" applyFont="1" applyBorder="1" applyAlignment="1" applyProtection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165" fontId="0" fillId="0" borderId="4" xfId="0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5" fontId="0" fillId="0" borderId="4" xfId="0" applyNumberFormat="1" applyFont="1" applyFill="1" applyBorder="1" applyAlignment="1">
      <alignment horizontal="center" vertical="center"/>
    </xf>
    <xf numFmtId="0" fontId="11" fillId="0" borderId="4" xfId="1" applyFont="1" applyBorder="1" applyAlignment="1" applyProtection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3" fontId="9" fillId="0" borderId="4" xfId="1" applyNumberFormat="1" applyFont="1" applyBorder="1" applyAlignment="1" applyProtection="1">
      <alignment horizontal="center" vertical="center" wrapText="1"/>
    </xf>
    <xf numFmtId="0" fontId="2" fillId="0" borderId="20" xfId="1" applyFont="1" applyBorder="1" applyAlignment="1" applyProtection="1">
      <alignment horizontal="center" vertical="center" wrapText="1"/>
    </xf>
    <xf numFmtId="0" fontId="2" fillId="0" borderId="21" xfId="1" applyFont="1" applyBorder="1" applyAlignment="1" applyProtection="1">
      <alignment horizontal="center" vertical="center" wrapText="1"/>
    </xf>
    <xf numFmtId="0" fontId="2" fillId="2" borderId="6" xfId="2" applyFont="1" applyFill="1" applyBorder="1" applyAlignment="1" applyProtection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11" fillId="0" borderId="0" xfId="1" applyFont="1" applyBorder="1" applyAlignment="1" applyProtection="1">
      <alignment horizontal="center" vertical="center"/>
    </xf>
    <xf numFmtId="0" fontId="11" fillId="0" borderId="0" xfId="1" applyFont="1" applyBorder="1"/>
    <xf numFmtId="0" fontId="0" fillId="0" borderId="5" xfId="0" applyBorder="1"/>
    <xf numFmtId="0" fontId="9" fillId="0" borderId="8" xfId="1" applyFont="1" applyBorder="1" applyAlignment="1">
      <alignment horizontal="center" vertical="top" wrapText="1"/>
    </xf>
    <xf numFmtId="0" fontId="9" fillId="0" borderId="8" xfId="1" applyFont="1" applyFill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9" xfId="1" applyFont="1" applyFill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top" wrapText="1"/>
    </xf>
    <xf numFmtId="0" fontId="3" fillId="0" borderId="4" xfId="1" applyBorder="1" applyAlignment="1"/>
    <xf numFmtId="0" fontId="0" fillId="0" borderId="4" xfId="0" applyBorder="1"/>
    <xf numFmtId="0" fontId="8" fillId="4" borderId="4" xfId="0" applyFont="1" applyFill="1" applyBorder="1" applyAlignment="1">
      <alignment wrapText="1"/>
    </xf>
    <xf numFmtId="0" fontId="8" fillId="4" borderId="4" xfId="0" applyFont="1" applyFill="1" applyBorder="1"/>
    <xf numFmtId="0" fontId="8" fillId="0" borderId="4" xfId="0" applyFont="1" applyBorder="1"/>
    <xf numFmtId="0" fontId="17" fillId="5" borderId="4" xfId="2" applyFont="1" applyFill="1" applyBorder="1" applyAlignment="1">
      <alignment horizontal="left"/>
    </xf>
    <xf numFmtId="0" fontId="17" fillId="6" borderId="4" xfId="1" applyFont="1" applyFill="1" applyBorder="1" applyAlignment="1">
      <alignment horizontal="left"/>
    </xf>
    <xf numFmtId="0" fontId="17" fillId="7" borderId="4" xfId="1" applyFont="1" applyFill="1" applyBorder="1" applyAlignment="1">
      <alignment horizontal="left"/>
    </xf>
    <xf numFmtId="0" fontId="17" fillId="7" borderId="4" xfId="2" applyFont="1" applyFill="1" applyBorder="1" applyAlignment="1" applyProtection="1">
      <alignment horizontal="left"/>
    </xf>
    <xf numFmtId="0" fontId="16" fillId="9" borderId="4" xfId="1" applyFont="1" applyFill="1" applyBorder="1" applyAlignment="1" applyProtection="1">
      <alignment horizontal="left"/>
    </xf>
    <xf numFmtId="0" fontId="18" fillId="9" borderId="4" xfId="1" applyFont="1" applyFill="1" applyBorder="1" applyAlignment="1">
      <alignment horizontal="left"/>
    </xf>
    <xf numFmtId="0" fontId="18" fillId="9" borderId="4" xfId="3" applyFont="1" applyFill="1" applyBorder="1" applyAlignment="1">
      <alignment horizontal="left"/>
    </xf>
    <xf numFmtId="0" fontId="17" fillId="9" borderId="4" xfId="1" applyFont="1" applyFill="1" applyBorder="1" applyAlignment="1">
      <alignment horizontal="left"/>
    </xf>
    <xf numFmtId="0" fontId="17" fillId="10" borderId="4" xfId="2" applyFont="1" applyFill="1" applyBorder="1" applyAlignment="1" applyProtection="1">
      <alignment horizontal="left"/>
    </xf>
    <xf numFmtId="0" fontId="17" fillId="11" borderId="4" xfId="2" applyFont="1" applyFill="1" applyBorder="1" applyAlignment="1" applyProtection="1">
      <alignment horizontal="left"/>
    </xf>
    <xf numFmtId="0" fontId="17" fillId="12" borderId="4" xfId="2" applyFont="1" applyFill="1" applyBorder="1" applyAlignment="1" applyProtection="1">
      <alignment horizontal="left"/>
    </xf>
    <xf numFmtId="0" fontId="17" fillId="8" borderId="4" xfId="2" applyFont="1" applyFill="1" applyBorder="1" applyAlignment="1" applyProtection="1">
      <alignment horizontal="left"/>
    </xf>
    <xf numFmtId="0" fontId="8" fillId="0" borderId="0" xfId="0" applyFont="1"/>
    <xf numFmtId="0" fontId="0" fillId="6" borderId="4" xfId="0" applyFill="1" applyBorder="1"/>
    <xf numFmtId="0" fontId="11" fillId="0" borderId="17" xfId="1" applyFont="1" applyBorder="1" applyAlignment="1" applyProtection="1">
      <alignment horizontal="center"/>
    </xf>
    <xf numFmtId="3" fontId="9" fillId="0" borderId="7" xfId="1" applyNumberFormat="1" applyFont="1" applyBorder="1" applyAlignment="1" applyProtection="1">
      <alignment horizontal="center" vertical="top" wrapText="1"/>
    </xf>
    <xf numFmtId="0" fontId="0" fillId="0" borderId="5" xfId="0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9" fillId="0" borderId="13" xfId="1" applyNumberFormat="1" applyFont="1" applyBorder="1" applyAlignment="1" applyProtection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2" fillId="6" borderId="4" xfId="1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165" fontId="0" fillId="6" borderId="4" xfId="0" applyNumberFormat="1" applyFill="1" applyBorder="1" applyAlignment="1">
      <alignment horizontal="center" vertical="center"/>
    </xf>
    <xf numFmtId="3" fontId="0" fillId="6" borderId="5" xfId="0" applyNumberFormat="1" applyFont="1" applyFill="1" applyBorder="1" applyAlignment="1">
      <alignment horizontal="center"/>
    </xf>
    <xf numFmtId="3" fontId="0" fillId="6" borderId="4" xfId="0" applyNumberFormat="1" applyFont="1" applyFill="1" applyBorder="1" applyAlignment="1">
      <alignment horizontal="center"/>
    </xf>
    <xf numFmtId="3" fontId="0" fillId="6" borderId="4" xfId="0" applyNumberFormat="1" applyFont="1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9" fillId="2" borderId="0" xfId="1" applyNumberFormat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10" fontId="0" fillId="0" borderId="4" xfId="0" applyNumberFormat="1" applyBorder="1" applyAlignment="1">
      <alignment horizontal="center" vertical="center"/>
    </xf>
    <xf numFmtId="10" fontId="0" fillId="0" borderId="4" xfId="49" applyNumberFormat="1" applyFont="1" applyBorder="1" applyAlignment="1">
      <alignment horizontal="center" vertical="center"/>
    </xf>
    <xf numFmtId="10" fontId="0" fillId="6" borderId="4" xfId="49" applyNumberFormat="1" applyFont="1" applyFill="1" applyBorder="1" applyAlignment="1">
      <alignment horizontal="center" vertical="center"/>
    </xf>
    <xf numFmtId="3" fontId="0" fillId="0" borderId="0" xfId="0" applyNumberFormat="1" applyFont="1"/>
    <xf numFmtId="10" fontId="0" fillId="0" borderId="4" xfId="49" applyNumberFormat="1" applyFont="1" applyBorder="1" applyAlignment="1">
      <alignment horizontal="center"/>
    </xf>
    <xf numFmtId="3" fontId="9" fillId="0" borderId="0" xfId="1" applyNumberFormat="1" applyFont="1" applyBorder="1" applyAlignment="1" applyProtection="1">
      <alignment horizontal="center" vertical="top" wrapText="1"/>
    </xf>
    <xf numFmtId="3" fontId="9" fillId="2" borderId="0" xfId="1" applyNumberFormat="1" applyFont="1" applyFill="1" applyBorder="1" applyAlignment="1" applyProtection="1">
      <alignment horizontal="center" vertical="top" wrapText="1"/>
    </xf>
    <xf numFmtId="0" fontId="9" fillId="2" borderId="0" xfId="1" applyFont="1" applyFill="1" applyBorder="1" applyAlignment="1">
      <alignment horizontal="center" vertical="top" wrapText="1"/>
    </xf>
    <xf numFmtId="3" fontId="0" fillId="2" borderId="0" xfId="0" applyNumberFormat="1" applyFont="1" applyFill="1" applyBorder="1" applyAlignment="1">
      <alignment horizontal="center"/>
    </xf>
    <xf numFmtId="0" fontId="9" fillId="0" borderId="23" xfId="1" applyFont="1" applyBorder="1" applyAlignment="1">
      <alignment horizontal="center" vertical="top" wrapText="1"/>
    </xf>
    <xf numFmtId="0" fontId="9" fillId="0" borderId="18" xfId="1" applyFont="1" applyBorder="1" applyAlignment="1">
      <alignment horizontal="center" vertical="top" wrapText="1"/>
    </xf>
    <xf numFmtId="166" fontId="0" fillId="0" borderId="0" xfId="0" applyNumberFormat="1" applyFont="1"/>
    <xf numFmtId="10" fontId="0" fillId="6" borderId="4" xfId="49" applyNumberFormat="1" applyFont="1" applyFill="1" applyBorder="1" applyAlignment="1">
      <alignment horizontal="center"/>
    </xf>
    <xf numFmtId="3" fontId="9" fillId="0" borderId="0" xfId="1" applyNumberFormat="1" applyFont="1" applyBorder="1" applyAlignment="1" applyProtection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3" fontId="15" fillId="0" borderId="0" xfId="48" applyNumberFormat="1" applyFont="1" applyBorder="1" applyAlignment="1" applyProtection="1">
      <alignment horizontal="center" vertical="center" wrapText="1"/>
    </xf>
    <xf numFmtId="3" fontId="9" fillId="0" borderId="0" xfId="48" applyNumberFormat="1" applyFont="1" applyBorder="1" applyAlignment="1" applyProtection="1">
      <alignment horizontal="center" vertical="center" wrapText="1"/>
    </xf>
    <xf numFmtId="2" fontId="0" fillId="0" borderId="4" xfId="0" applyNumberFormat="1" applyBorder="1" applyAlignment="1">
      <alignment horizontal="center"/>
    </xf>
    <xf numFmtId="10" fontId="11" fillId="0" borderId="4" xfId="49" applyNumberFormat="1" applyFont="1" applyBorder="1" applyAlignment="1">
      <alignment horizontal="center" vertical="center"/>
    </xf>
    <xf numFmtId="10" fontId="0" fillId="0" borderId="4" xfId="49" applyNumberFormat="1" applyFont="1" applyBorder="1"/>
    <xf numFmtId="0" fontId="0" fillId="0" borderId="4" xfId="0" applyBorder="1"/>
    <xf numFmtId="3" fontId="0" fillId="6" borderId="4" xfId="0" applyNumberFormat="1" applyFill="1" applyBorder="1"/>
    <xf numFmtId="0" fontId="11" fillId="0" borderId="4" xfId="1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165" fontId="21" fillId="0" borderId="4" xfId="0" applyNumberFormat="1" applyFont="1" applyBorder="1" applyAlignment="1">
      <alignment horizontal="center" vertical="center"/>
    </xf>
    <xf numFmtId="3" fontId="9" fillId="2" borderId="7" xfId="1" applyNumberFormat="1" applyFont="1" applyFill="1" applyBorder="1" applyAlignment="1" applyProtection="1">
      <alignment horizontal="right" vertical="top" wrapText="1"/>
    </xf>
    <xf numFmtId="0" fontId="9" fillId="2" borderId="8" xfId="1" applyFont="1" applyFill="1" applyBorder="1" applyAlignment="1">
      <alignment horizontal="center" vertical="top" wrapText="1"/>
    </xf>
    <xf numFmtId="0" fontId="9" fillId="2" borderId="9" xfId="1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5" xfId="0" applyFill="1" applyBorder="1"/>
    <xf numFmtId="0" fontId="3" fillId="2" borderId="4" xfId="1" applyFill="1" applyBorder="1" applyAlignment="1"/>
    <xf numFmtId="0" fontId="0" fillId="2" borderId="0" xfId="0" applyFill="1"/>
    <xf numFmtId="3" fontId="20" fillId="0" borderId="8" xfId="0" applyNumberFormat="1" applyFont="1" applyBorder="1" applyAlignment="1" applyProtection="1">
      <alignment horizontal="center" vertical="center" wrapText="1"/>
    </xf>
    <xf numFmtId="3" fontId="9" fillId="0" borderId="26" xfId="48" applyNumberFormat="1" applyFont="1" applyBorder="1" applyAlignment="1" applyProtection="1">
      <alignment horizontal="center" vertical="center" wrapText="1"/>
    </xf>
    <xf numFmtId="3" fontId="9" fillId="0" borderId="9" xfId="48" applyNumberFormat="1" applyFont="1" applyBorder="1" applyAlignment="1" applyProtection="1">
      <alignment horizontal="center" vertical="center" wrapText="1"/>
    </xf>
    <xf numFmtId="167" fontId="0" fillId="0" borderId="4" xfId="49" applyNumberFormat="1" applyFont="1" applyBorder="1" applyAlignment="1">
      <alignment horizontal="center"/>
    </xf>
    <xf numFmtId="0" fontId="8" fillId="5" borderId="5" xfId="0" applyFont="1" applyFill="1" applyBorder="1"/>
    <xf numFmtId="0" fontId="8" fillId="6" borderId="5" xfId="0" applyFont="1" applyFill="1" applyBorder="1"/>
    <xf numFmtId="0" fontId="8" fillId="7" borderId="5" xfId="0" applyFont="1" applyFill="1" applyBorder="1"/>
    <xf numFmtId="0" fontId="8" fillId="9" borderId="5" xfId="0" applyFont="1" applyFill="1" applyBorder="1" applyAlignment="1">
      <alignment horizontal="left" wrapText="1"/>
    </xf>
    <xf numFmtId="0" fontId="8" fillId="9" borderId="5" xfId="0" applyFont="1" applyFill="1" applyBorder="1" applyAlignment="1">
      <alignment wrapText="1"/>
    </xf>
    <xf numFmtId="0" fontId="8" fillId="9" borderId="5" xfId="0" applyFont="1" applyFill="1" applyBorder="1"/>
    <xf numFmtId="0" fontId="8" fillId="10" borderId="5" xfId="0" applyFont="1" applyFill="1" applyBorder="1" applyAlignment="1">
      <alignment wrapText="1"/>
    </xf>
    <xf numFmtId="0" fontId="8" fillId="11" borderId="5" xfId="0" applyFont="1" applyFill="1" applyBorder="1"/>
    <xf numFmtId="0" fontId="8" fillId="12" borderId="5" xfId="0" applyFont="1" applyFill="1" applyBorder="1" applyAlignment="1">
      <alignment wrapText="1"/>
    </xf>
    <xf numFmtId="0" fontId="8" fillId="12" borderId="5" xfId="0" applyFont="1" applyFill="1" applyBorder="1" applyAlignment="1">
      <alignment vertical="center" wrapText="1"/>
    </xf>
    <xf numFmtId="0" fontId="19" fillId="12" borderId="5" xfId="0" applyFont="1" applyFill="1" applyBorder="1" applyAlignment="1">
      <alignment vertical="center" wrapText="1"/>
    </xf>
    <xf numFmtId="0" fontId="8" fillId="8" borderId="5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0" fontId="0" fillId="6" borderId="4" xfId="0" applyNumberFormat="1" applyFill="1" applyBorder="1" applyAlignment="1">
      <alignment horizontal="center" vertical="center"/>
    </xf>
    <xf numFmtId="10" fontId="0" fillId="6" borderId="4" xfId="0" applyNumberFormat="1" applyFont="1" applyFill="1" applyBorder="1" applyAlignment="1">
      <alignment horizontal="center"/>
    </xf>
    <xf numFmtId="0" fontId="2" fillId="2" borderId="25" xfId="2" applyFont="1" applyFill="1" applyBorder="1" applyAlignment="1">
      <alignment horizontal="center" vertical="center" wrapText="1"/>
    </xf>
    <xf numFmtId="4" fontId="0" fillId="6" borderId="4" xfId="0" applyNumberFormat="1" applyFont="1" applyFill="1" applyBorder="1"/>
    <xf numFmtId="0" fontId="0" fillId="13" borderId="4" xfId="0" applyFill="1" applyBorder="1"/>
    <xf numFmtId="0" fontId="0" fillId="9" borderId="4" xfId="0" applyFill="1" applyBorder="1"/>
    <xf numFmtId="0" fontId="8" fillId="0" borderId="4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3" fontId="9" fillId="0" borderId="4" xfId="48" applyNumberFormat="1" applyFont="1" applyBorder="1" applyAlignment="1" applyProtection="1">
      <alignment horizontal="center" vertical="center" wrapText="1"/>
    </xf>
    <xf numFmtId="167" fontId="0" fillId="0" borderId="0" xfId="49" applyNumberFormat="1" applyFont="1" applyBorder="1" applyAlignment="1">
      <alignment horizontal="center"/>
    </xf>
    <xf numFmtId="3" fontId="20" fillId="0" borderId="9" xfId="2" applyNumberFormat="1" applyFont="1" applyBorder="1" applyAlignment="1" applyProtection="1">
      <alignment horizontal="center" vertical="center" wrapText="1"/>
    </xf>
    <xf numFmtId="3" fontId="20" fillId="0" borderId="4" xfId="2" applyNumberFormat="1" applyFont="1" applyBorder="1" applyAlignment="1" applyProtection="1">
      <alignment horizontal="center" vertical="center" wrapText="1"/>
    </xf>
    <xf numFmtId="3" fontId="15" fillId="0" borderId="8" xfId="0" applyNumberFormat="1" applyFont="1" applyBorder="1" applyAlignment="1" applyProtection="1">
      <alignment horizontal="center" vertical="center" wrapText="1"/>
    </xf>
    <xf numFmtId="3" fontId="15" fillId="0" borderId="16" xfId="0" applyNumberFormat="1" applyFont="1" applyBorder="1" applyAlignment="1" applyProtection="1">
      <alignment horizontal="center" vertical="center" wrapText="1"/>
    </xf>
    <xf numFmtId="3" fontId="23" fillId="0" borderId="8" xfId="2" applyNumberFormat="1" applyFont="1" applyBorder="1" applyAlignment="1" applyProtection="1">
      <alignment horizontal="right" vertical="top" wrapText="1"/>
    </xf>
    <xf numFmtId="0" fontId="24" fillId="9" borderId="4" xfId="1" applyFont="1" applyFill="1" applyBorder="1" applyAlignment="1">
      <alignment horizontal="left" vertical="center" wrapText="1"/>
    </xf>
    <xf numFmtId="1" fontId="0" fillId="0" borderId="4" xfId="49" applyNumberFormat="1" applyFont="1" applyBorder="1" applyAlignment="1">
      <alignment horizontal="center"/>
    </xf>
    <xf numFmtId="1" fontId="0" fillId="0" borderId="4" xfId="0" applyNumberFormat="1" applyFont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/>
    </xf>
    <xf numFmtId="0" fontId="25" fillId="0" borderId="27" xfId="0" applyFont="1" applyBorder="1" applyAlignment="1">
      <alignment horizontal="center" vertical="center" wrapText="1"/>
    </xf>
    <xf numFmtId="3" fontId="2" fillId="6" borderId="16" xfId="44" applyNumberFormat="1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10" fontId="8" fillId="6" borderId="4" xfId="49" applyNumberFormat="1" applyFont="1" applyFill="1" applyBorder="1" applyAlignment="1">
      <alignment horizontal="center" vertical="center"/>
    </xf>
    <xf numFmtId="2" fontId="22" fillId="6" borderId="4" xfId="0" applyNumberFormat="1" applyFont="1" applyFill="1" applyBorder="1" applyAlignment="1">
      <alignment horizontal="center" vertical="center"/>
    </xf>
    <xf numFmtId="3" fontId="8" fillId="6" borderId="4" xfId="0" applyNumberFormat="1" applyFont="1" applyFill="1" applyBorder="1" applyAlignment="1">
      <alignment horizontal="center" vertical="center"/>
    </xf>
    <xf numFmtId="1" fontId="8" fillId="6" borderId="4" xfId="0" applyNumberFormat="1" applyFont="1" applyFill="1" applyBorder="1" applyAlignment="1">
      <alignment horizontal="center" vertical="center"/>
    </xf>
    <xf numFmtId="3" fontId="2" fillId="6" borderId="4" xfId="44" applyNumberFormat="1" applyFont="1" applyFill="1" applyBorder="1" applyAlignment="1" applyProtection="1">
      <alignment horizontal="center" vertical="center" wrapText="1"/>
    </xf>
    <xf numFmtId="3" fontId="8" fillId="6" borderId="5" xfId="0" applyNumberFormat="1" applyFont="1" applyFill="1" applyBorder="1" applyAlignment="1">
      <alignment horizontal="center" vertical="center"/>
    </xf>
    <xf numFmtId="167" fontId="22" fillId="6" borderId="4" xfId="49" applyNumberFormat="1" applyFont="1" applyFill="1" applyBorder="1" applyAlignment="1">
      <alignment horizontal="center" vertical="center"/>
    </xf>
    <xf numFmtId="1" fontId="22" fillId="6" borderId="1" xfId="49" applyNumberFormat="1" applyFont="1" applyFill="1" applyBorder="1" applyAlignment="1">
      <alignment horizontal="center" vertical="center"/>
    </xf>
    <xf numFmtId="167" fontId="22" fillId="6" borderId="1" xfId="49" applyNumberFormat="1" applyFont="1" applyFill="1" applyBorder="1" applyAlignment="1">
      <alignment horizontal="center" vertical="center" wrapText="1"/>
    </xf>
    <xf numFmtId="1" fontId="22" fillId="6" borderId="1" xfId="49" applyNumberFormat="1" applyFont="1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1" fillId="14" borderId="4" xfId="0" applyFont="1" applyFill="1" applyBorder="1"/>
    <xf numFmtId="0" fontId="0" fillId="15" borderId="4" xfId="0" applyFill="1" applyBorder="1"/>
    <xf numFmtId="0" fontId="21" fillId="0" borderId="8" xfId="0" applyFont="1" applyBorder="1" applyAlignment="1">
      <alignment horizontal="center" vertical="top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9" fillId="0" borderId="28" xfId="48" applyNumberFormat="1" applyFont="1" applyBorder="1" applyAlignment="1" applyProtection="1">
      <alignment horizontal="center" vertical="center" wrapText="1"/>
    </xf>
    <xf numFmtId="10" fontId="0" fillId="6" borderId="4" xfId="49" applyNumberFormat="1" applyFont="1" applyFill="1" applyBorder="1"/>
    <xf numFmtId="0" fontId="8" fillId="6" borderId="4" xfId="0" applyFont="1" applyFill="1" applyBorder="1" applyAlignment="1">
      <alignment horizontal="center" vertical="center" wrapText="1"/>
    </xf>
    <xf numFmtId="0" fontId="8" fillId="0" borderId="5" xfId="1" applyFont="1" applyBorder="1" applyAlignment="1"/>
    <xf numFmtId="0" fontId="8" fillId="0" borderId="18" xfId="1" applyFont="1" applyBorder="1" applyAlignment="1"/>
    <xf numFmtId="0" fontId="8" fillId="0" borderId="1" xfId="1" applyFont="1" applyBorder="1" applyAlignment="1"/>
    <xf numFmtId="0" fontId="0" fillId="0" borderId="5" xfId="0" applyBorder="1"/>
    <xf numFmtId="0" fontId="0" fillId="2" borderId="5" xfId="0" applyFill="1" applyBorder="1"/>
    <xf numFmtId="3" fontId="9" fillId="0" borderId="0" xfId="1" applyNumberFormat="1" applyFont="1" applyBorder="1" applyAlignment="1" applyProtection="1">
      <alignment horizontal="right" vertical="top" wrapText="1"/>
    </xf>
    <xf numFmtId="164" fontId="0" fillId="0" borderId="4" xfId="49" applyNumberFormat="1" applyFont="1" applyBorder="1" applyAlignment="1">
      <alignment horizontal="center" vertical="center"/>
    </xf>
    <xf numFmtId="164" fontId="0" fillId="6" borderId="4" xfId="49" applyNumberFormat="1" applyFont="1" applyFill="1" applyBorder="1" applyAlignment="1">
      <alignment horizontal="center" vertical="center"/>
    </xf>
    <xf numFmtId="165" fontId="0" fillId="6" borderId="4" xfId="0" applyNumberFormat="1" applyFont="1" applyFill="1" applyBorder="1" applyAlignment="1">
      <alignment horizontal="center" vertical="center"/>
    </xf>
    <xf numFmtId="0" fontId="2" fillId="0" borderId="4" xfId="2" applyFont="1" applyFill="1" applyBorder="1" applyAlignment="1" applyProtection="1">
      <alignment horizontal="center" vertical="center" wrapText="1"/>
    </xf>
    <xf numFmtId="0" fontId="11" fillId="0" borderId="0" xfId="1" applyFont="1" applyFill="1"/>
    <xf numFmtId="0" fontId="0" fillId="0" borderId="4" xfId="0" applyFill="1" applyBorder="1"/>
    <xf numFmtId="0" fontId="0" fillId="0" borderId="0" xfId="0" applyFill="1"/>
    <xf numFmtId="3" fontId="23" fillId="0" borderId="8" xfId="0" applyNumberFormat="1" applyFont="1" applyBorder="1" applyAlignment="1" applyProtection="1">
      <alignment horizontal="right" vertical="top" wrapText="1"/>
    </xf>
    <xf numFmtId="3" fontId="23" fillId="0" borderId="29" xfId="0" applyNumberFormat="1" applyFont="1" applyBorder="1" applyAlignment="1" applyProtection="1">
      <alignment horizontal="right" vertical="top" wrapText="1"/>
    </xf>
    <xf numFmtId="3" fontId="23" fillId="0" borderId="30" xfId="0" applyNumberFormat="1" applyFont="1" applyBorder="1" applyAlignment="1" applyProtection="1">
      <alignment horizontal="right" vertical="top" wrapText="1"/>
    </xf>
    <xf numFmtId="0" fontId="2" fillId="0" borderId="31" xfId="1" applyFont="1" applyBorder="1" applyAlignment="1" applyProtection="1">
      <alignment horizontal="center" vertical="center" wrapText="1"/>
    </xf>
    <xf numFmtId="0" fontId="2" fillId="0" borderId="32" xfId="1" applyFont="1" applyBorder="1" applyAlignment="1" applyProtection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/>
    </xf>
    <xf numFmtId="0" fontId="2" fillId="0" borderId="4" xfId="1" applyFont="1" applyBorder="1" applyAlignment="1" applyProtection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0" fontId="17" fillId="4" borderId="4" xfId="2" applyFont="1" applyFill="1" applyBorder="1" applyAlignment="1" applyProtection="1">
      <alignment horizontal="left"/>
    </xf>
    <xf numFmtId="0" fontId="8" fillId="4" borderId="5" xfId="0" applyFont="1" applyFill="1" applyBorder="1"/>
    <xf numFmtId="0" fontId="8" fillId="0" borderId="4" xfId="1" applyFont="1" applyBorder="1" applyAlignment="1">
      <alignment horizontal="center" vertical="center" wrapText="1"/>
    </xf>
    <xf numFmtId="0" fontId="0" fillId="6" borderId="4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2" fillId="0" borderId="4" xfId="1" applyFont="1" applyBorder="1" applyAlignment="1" applyProtection="1">
      <alignment horizontal="center" vertical="center" wrapText="1"/>
    </xf>
    <xf numFmtId="0" fontId="12" fillId="6" borderId="4" xfId="1" applyFont="1" applyFill="1" applyBorder="1" applyAlignment="1" applyProtection="1">
      <alignment horizontal="center" vertical="center" wrapText="1"/>
    </xf>
    <xf numFmtId="0" fontId="2" fillId="6" borderId="4" xfId="1" applyFont="1" applyFill="1" applyBorder="1" applyAlignment="1" applyProtection="1">
      <alignment horizontal="center" vertical="center" wrapText="1"/>
    </xf>
    <xf numFmtId="0" fontId="8" fillId="6" borderId="4" xfId="3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center" wrapText="1"/>
    </xf>
    <xf numFmtId="0" fontId="2" fillId="6" borderId="4" xfId="1" applyFont="1" applyFill="1" applyBorder="1" applyAlignment="1">
      <alignment horizontal="center" vertical="center" wrapText="1"/>
    </xf>
    <xf numFmtId="0" fontId="8" fillId="0" borderId="22" xfId="1" applyFont="1" applyBorder="1" applyAlignment="1">
      <alignment horizontal="center"/>
    </xf>
    <xf numFmtId="0" fontId="22" fillId="6" borderId="4" xfId="0" applyFont="1" applyFill="1" applyBorder="1" applyAlignment="1">
      <alignment horizont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</cellXfs>
  <cellStyles count="51">
    <cellStyle name="Kolumna" xfId="12"/>
    <cellStyle name="Kolumna 2" xfId="14"/>
    <cellStyle name="Kolumna 2 2" xfId="38"/>
    <cellStyle name="Kolumna 3" xfId="36"/>
    <cellStyle name="Normalny" xfId="0" builtinId="0"/>
    <cellStyle name="Normalny 10" xfId="1"/>
    <cellStyle name="Normalny 11" xfId="6"/>
    <cellStyle name="Normalny 11 2" xfId="45"/>
    <cellStyle name="Normalny 2" xfId="2"/>
    <cellStyle name="Normalny 2 2" xfId="10"/>
    <cellStyle name="Normalny 2 3" xfId="4"/>
    <cellStyle name="Normalny 2 3 2" xfId="40"/>
    <cellStyle name="Normalny 2 4" xfId="3"/>
    <cellStyle name="Normalny 2 4 2" xfId="24"/>
    <cellStyle name="Normalny 2 4 2 2" xfId="31"/>
    <cellStyle name="Normalny 2 4 3" xfId="28"/>
    <cellStyle name="Normalny 2 4 4" xfId="34"/>
    <cellStyle name="Normalny 2 4 5" xfId="42"/>
    <cellStyle name="Normalny 2 5" xfId="8"/>
    <cellStyle name="Normalny 2 5 2" xfId="43"/>
    <cellStyle name="Normalny 2 6" xfId="5"/>
    <cellStyle name="Normalny 2 7" xfId="7"/>
    <cellStyle name="Normalny 2 7 2" xfId="46"/>
    <cellStyle name="Normalny 2 8" xfId="44"/>
    <cellStyle name="Normalny 2 8 2" xfId="47"/>
    <cellStyle name="Normalny 2 8 3" xfId="48"/>
    <cellStyle name="Normalny 2 8 3 2" xfId="50"/>
    <cellStyle name="Normalny 3" xfId="13"/>
    <cellStyle name="Normalny 3 2" xfId="17"/>
    <cellStyle name="Normalny 3 3" xfId="18"/>
    <cellStyle name="Normalny 3 3 2" xfId="23"/>
    <cellStyle name="Normalny 3 3 2 2" xfId="30"/>
    <cellStyle name="Normalny 3 3 3" xfId="27"/>
    <cellStyle name="Normalny 3 3 4" xfId="33"/>
    <cellStyle name="Normalny 3 3 5" xfId="41"/>
    <cellStyle name="Normalny 3 4" xfId="16"/>
    <cellStyle name="Normalny 3 5" xfId="37"/>
    <cellStyle name="Normalny 4" xfId="11"/>
    <cellStyle name="Normalny 4 2" xfId="19"/>
    <cellStyle name="Normalny 4 3" xfId="35"/>
    <cellStyle name="Normalny 5" xfId="9"/>
    <cellStyle name="Normalny 5 2" xfId="22"/>
    <cellStyle name="Normalny 5 2 2" xfId="29"/>
    <cellStyle name="Normalny 5 3" xfId="26"/>
    <cellStyle name="Normalny 5 4" xfId="32"/>
    <cellStyle name="Normalny 5 5" xfId="39"/>
    <cellStyle name="Normalny 6" xfId="15"/>
    <cellStyle name="Normalny 7" xfId="21"/>
    <cellStyle name="Normalny 8" xfId="20"/>
    <cellStyle name="Normalny 9" xfId="25"/>
    <cellStyle name="Procentowy" xfId="4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53"/>
  <sheetViews>
    <sheetView workbookViewId="0">
      <selection activeCell="E4" sqref="E4"/>
    </sheetView>
  </sheetViews>
  <sheetFormatPr defaultRowHeight="15"/>
  <cols>
    <col min="1" max="1" width="4.140625" customWidth="1"/>
    <col min="2" max="2" width="15.140625" customWidth="1"/>
    <col min="3" max="3" width="12.7109375" customWidth="1"/>
    <col min="4" max="4" width="12.85546875" customWidth="1"/>
    <col min="8" max="8" width="16.7109375" customWidth="1"/>
    <col min="9" max="9" width="17" customWidth="1"/>
    <col min="11" max="11" width="13.7109375" customWidth="1"/>
    <col min="12" max="12" width="11.5703125" customWidth="1"/>
    <col min="13" max="13" width="15.7109375" customWidth="1"/>
    <col min="15" max="15" width="31" style="19" customWidth="1"/>
    <col min="16" max="16" width="31" customWidth="1"/>
    <col min="17" max="17" width="14.140625" customWidth="1"/>
    <col min="19" max="19" width="14.5703125" customWidth="1"/>
    <col min="23" max="23" width="14" customWidth="1"/>
  </cols>
  <sheetData>
    <row r="1" spans="1:23" ht="101.25" customHeight="1" thickTop="1">
      <c r="A1" s="20" t="s">
        <v>0</v>
      </c>
      <c r="B1" s="21" t="s">
        <v>1</v>
      </c>
      <c r="C1" s="21" t="s">
        <v>2</v>
      </c>
      <c r="D1" s="21" t="s">
        <v>3</v>
      </c>
      <c r="E1" s="22" t="s">
        <v>4</v>
      </c>
      <c r="F1" s="23" t="s">
        <v>5</v>
      </c>
      <c r="G1" s="23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9</v>
      </c>
      <c r="M1" s="22" t="s">
        <v>11</v>
      </c>
      <c r="N1" s="22" t="s">
        <v>9</v>
      </c>
      <c r="O1" s="22" t="s">
        <v>572</v>
      </c>
      <c r="P1" s="22" t="s">
        <v>449</v>
      </c>
      <c r="Q1" s="22" t="s">
        <v>488</v>
      </c>
      <c r="R1" s="24" t="s">
        <v>489</v>
      </c>
      <c r="S1" s="22" t="s">
        <v>13</v>
      </c>
      <c r="T1" s="22" t="s">
        <v>487</v>
      </c>
      <c r="U1" s="24" t="s">
        <v>489</v>
      </c>
      <c r="V1" s="22" t="s">
        <v>486</v>
      </c>
      <c r="W1" s="168" t="s">
        <v>544</v>
      </c>
    </row>
    <row r="2" spans="1:2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3">
      <c r="A3" s="164"/>
      <c r="B3" s="164"/>
      <c r="C3" s="164"/>
      <c r="D3" s="164"/>
      <c r="E3" s="164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3" ht="25.5">
      <c r="A4" s="2">
        <v>1</v>
      </c>
      <c r="B4" s="9" t="s">
        <v>14</v>
      </c>
      <c r="C4" s="9" t="s">
        <v>15</v>
      </c>
      <c r="D4" s="4" t="s">
        <v>16</v>
      </c>
      <c r="E4" s="7">
        <v>11474</v>
      </c>
      <c r="F4" s="7">
        <v>6047</v>
      </c>
      <c r="G4" s="7">
        <v>5427</v>
      </c>
      <c r="H4" s="113">
        <f t="shared" ref="H4:H35" si="0">(E4/$E$149)</f>
        <v>5.7484883539754197E-3</v>
      </c>
      <c r="I4" s="7">
        <v>2025</v>
      </c>
      <c r="J4" s="114">
        <f t="shared" ref="J4:J35" si="1">(I4/E4)</f>
        <v>0.1764859682761025</v>
      </c>
      <c r="K4" s="7">
        <v>6501</v>
      </c>
      <c r="L4" s="114">
        <f t="shared" ref="L4:L35" si="2">(K4/E4)</f>
        <v>0.56658532333972456</v>
      </c>
      <c r="M4" s="7">
        <v>2948</v>
      </c>
      <c r="N4" s="114">
        <f t="shared" ref="N4:N35" si="3">M4/E4</f>
        <v>0.25692870838417292</v>
      </c>
      <c r="O4" s="215">
        <f>M4/K4*100</f>
        <v>45.346869712351946</v>
      </c>
      <c r="P4" s="51">
        <f t="shared" ref="P4:P35" si="4">((M4+I4)/K4)*100</f>
        <v>76.495923704045538</v>
      </c>
      <c r="Q4" s="13">
        <v>859</v>
      </c>
      <c r="R4" s="114">
        <f t="shared" ref="R4:R35" si="5">Q4/E4</f>
        <v>7.4864911974899778E-2</v>
      </c>
      <c r="S4" s="114">
        <f t="shared" ref="S4:S35" si="6">(Q4/M4)</f>
        <v>0.29138398914518315</v>
      </c>
      <c r="T4" s="135">
        <v>198</v>
      </c>
      <c r="U4" s="134">
        <f t="shared" ref="U4:U35" si="7">T4/E4</f>
        <v>1.7256405786996689E-2</v>
      </c>
      <c r="V4" s="134">
        <f t="shared" ref="V4:V35" si="8">T4/M4</f>
        <v>6.7164179104477612E-2</v>
      </c>
      <c r="W4" s="170">
        <v>-6.02</v>
      </c>
    </row>
    <row r="5" spans="1:23" ht="25.5">
      <c r="A5" s="2">
        <v>2</v>
      </c>
      <c r="B5" s="9" t="s">
        <v>14</v>
      </c>
      <c r="C5" s="9" t="s">
        <v>15</v>
      </c>
      <c r="D5" s="4" t="s">
        <v>17</v>
      </c>
      <c r="E5" s="7">
        <v>12023</v>
      </c>
      <c r="F5" s="7">
        <v>6055</v>
      </c>
      <c r="G5" s="7">
        <v>5968</v>
      </c>
      <c r="H5" s="113">
        <f t="shared" si="0"/>
        <v>6.0235380407744881E-3</v>
      </c>
      <c r="I5" s="7">
        <v>2430</v>
      </c>
      <c r="J5" s="114">
        <f t="shared" si="1"/>
        <v>0.20211261748315729</v>
      </c>
      <c r="K5" s="7">
        <v>7322</v>
      </c>
      <c r="L5" s="114">
        <f t="shared" si="2"/>
        <v>0.60899941778258337</v>
      </c>
      <c r="M5" s="7">
        <v>2271</v>
      </c>
      <c r="N5" s="114">
        <f t="shared" si="3"/>
        <v>0.18888796473425934</v>
      </c>
      <c r="O5" s="215">
        <f t="shared" ref="O5:O68" si="9">M5/K5*100</f>
        <v>31.016115815350997</v>
      </c>
      <c r="P5" s="51">
        <f t="shared" si="4"/>
        <v>64.203769461895661</v>
      </c>
      <c r="Q5" s="13">
        <v>653</v>
      </c>
      <c r="R5" s="114">
        <f t="shared" si="5"/>
        <v>5.4312567578807286E-2</v>
      </c>
      <c r="S5" s="114">
        <f t="shared" si="6"/>
        <v>0.28753852928225454</v>
      </c>
      <c r="T5" s="135">
        <v>177</v>
      </c>
      <c r="U5" s="134">
        <f t="shared" si="7"/>
        <v>1.4721783248773185E-2</v>
      </c>
      <c r="V5" s="134">
        <f t="shared" si="8"/>
        <v>7.7939233817701459E-2</v>
      </c>
      <c r="W5" s="170">
        <v>-2.09</v>
      </c>
    </row>
    <row r="6" spans="1:23" ht="25.5">
      <c r="A6" s="2">
        <v>139</v>
      </c>
      <c r="B6" s="9" t="s">
        <v>167</v>
      </c>
      <c r="C6" s="9" t="s">
        <v>168</v>
      </c>
      <c r="D6" s="4" t="s">
        <v>31</v>
      </c>
      <c r="E6" s="7">
        <v>14143</v>
      </c>
      <c r="F6" s="7">
        <v>7274</v>
      </c>
      <c r="G6" s="7">
        <v>6869</v>
      </c>
      <c r="H6" s="113">
        <f t="shared" si="0"/>
        <v>7.08566069289475E-3</v>
      </c>
      <c r="I6" s="7">
        <v>2535</v>
      </c>
      <c r="J6" s="114">
        <f t="shared" si="1"/>
        <v>0.17924061373117442</v>
      </c>
      <c r="K6" s="7">
        <v>8253</v>
      </c>
      <c r="L6" s="114">
        <f t="shared" si="2"/>
        <v>0.58353956020646258</v>
      </c>
      <c r="M6" s="7">
        <v>3355</v>
      </c>
      <c r="N6" s="114">
        <f t="shared" si="3"/>
        <v>0.237219826062363</v>
      </c>
      <c r="O6" s="215">
        <f t="shared" si="9"/>
        <v>40.651884163334543</v>
      </c>
      <c r="P6" s="51">
        <f t="shared" si="4"/>
        <v>71.367987398521748</v>
      </c>
      <c r="Q6" s="13">
        <v>1004</v>
      </c>
      <c r="R6" s="114">
        <f t="shared" si="5"/>
        <v>7.0989181927455278E-2</v>
      </c>
      <c r="S6" s="114">
        <f t="shared" si="6"/>
        <v>0.2992548435171386</v>
      </c>
      <c r="T6" s="135">
        <v>223</v>
      </c>
      <c r="U6" s="134">
        <f t="shared" si="7"/>
        <v>1.5767517499823233E-2</v>
      </c>
      <c r="V6" s="134">
        <f t="shared" si="8"/>
        <v>6.6467958271236957E-2</v>
      </c>
      <c r="W6" s="170">
        <v>-4.6399999999999997</v>
      </c>
    </row>
    <row r="7" spans="1:23">
      <c r="A7" s="2">
        <v>10</v>
      </c>
      <c r="B7" s="9" t="s">
        <v>25</v>
      </c>
      <c r="C7" s="9" t="s">
        <v>26</v>
      </c>
      <c r="D7" s="4" t="s">
        <v>17</v>
      </c>
      <c r="E7" s="7">
        <v>4577</v>
      </c>
      <c r="F7" s="7">
        <v>2224</v>
      </c>
      <c r="G7" s="7">
        <v>2353</v>
      </c>
      <c r="H7" s="113">
        <f t="shared" si="0"/>
        <v>2.2930827258275666E-3</v>
      </c>
      <c r="I7" s="7">
        <v>1024</v>
      </c>
      <c r="J7" s="114">
        <f t="shared" si="1"/>
        <v>0.22372733231374262</v>
      </c>
      <c r="K7" s="7">
        <v>2724</v>
      </c>
      <c r="L7" s="114">
        <f t="shared" si="2"/>
        <v>0.5951496613502294</v>
      </c>
      <c r="M7" s="7">
        <v>829</v>
      </c>
      <c r="N7" s="114">
        <f t="shared" si="3"/>
        <v>0.18112300633602796</v>
      </c>
      <c r="O7" s="215">
        <f t="shared" si="9"/>
        <v>30.43318649045521</v>
      </c>
      <c r="P7" s="51">
        <f t="shared" si="4"/>
        <v>68.024963289280464</v>
      </c>
      <c r="Q7" s="13">
        <v>256</v>
      </c>
      <c r="R7" s="114">
        <f t="shared" si="5"/>
        <v>5.5931833078435654E-2</v>
      </c>
      <c r="S7" s="114">
        <f t="shared" si="6"/>
        <v>0.30880579010856452</v>
      </c>
      <c r="T7" s="135">
        <v>77</v>
      </c>
      <c r="U7" s="134">
        <f t="shared" si="7"/>
        <v>1.6823246668123223E-2</v>
      </c>
      <c r="V7" s="134">
        <f t="shared" si="8"/>
        <v>9.2882991556091671E-2</v>
      </c>
      <c r="W7" s="170">
        <v>-3.71</v>
      </c>
    </row>
    <row r="8" spans="1:23">
      <c r="A8" s="2">
        <v>126</v>
      </c>
      <c r="B8" s="9" t="s">
        <v>154</v>
      </c>
      <c r="C8" s="9" t="s">
        <v>155</v>
      </c>
      <c r="D8" s="4" t="s">
        <v>17</v>
      </c>
      <c r="E8" s="7">
        <v>3290</v>
      </c>
      <c r="F8" s="7">
        <v>1644</v>
      </c>
      <c r="G8" s="7">
        <v>1646</v>
      </c>
      <c r="H8" s="113">
        <f t="shared" si="0"/>
        <v>1.6482941157904072E-3</v>
      </c>
      <c r="I8" s="7">
        <v>567</v>
      </c>
      <c r="J8" s="114">
        <f t="shared" si="1"/>
        <v>0.17234042553191489</v>
      </c>
      <c r="K8" s="7">
        <v>1963</v>
      </c>
      <c r="L8" s="114">
        <f t="shared" si="2"/>
        <v>0.59665653495440729</v>
      </c>
      <c r="M8" s="7">
        <v>760</v>
      </c>
      <c r="N8" s="114">
        <f t="shared" si="3"/>
        <v>0.23100303951367782</v>
      </c>
      <c r="O8" s="215">
        <f t="shared" si="9"/>
        <v>38.716250636780437</v>
      </c>
      <c r="P8" s="51">
        <f t="shared" si="4"/>
        <v>67.600611309220582</v>
      </c>
      <c r="Q8" s="13">
        <v>275</v>
      </c>
      <c r="R8" s="114">
        <f t="shared" si="5"/>
        <v>8.3586626139817627E-2</v>
      </c>
      <c r="S8" s="114">
        <f t="shared" si="6"/>
        <v>0.36184210526315791</v>
      </c>
      <c r="T8" s="135">
        <v>65</v>
      </c>
      <c r="U8" s="134">
        <f t="shared" si="7"/>
        <v>1.9756838905775075E-2</v>
      </c>
      <c r="V8" s="134">
        <f t="shared" si="8"/>
        <v>8.5526315789473686E-2</v>
      </c>
      <c r="W8" s="170">
        <v>-8.1999999999999993</v>
      </c>
    </row>
    <row r="9" spans="1:23">
      <c r="A9" s="2">
        <v>3</v>
      </c>
      <c r="B9" s="9" t="s">
        <v>14</v>
      </c>
      <c r="C9" s="9" t="s">
        <v>18</v>
      </c>
      <c r="D9" s="4" t="s">
        <v>17</v>
      </c>
      <c r="E9" s="7">
        <v>4049</v>
      </c>
      <c r="F9" s="7">
        <v>2014</v>
      </c>
      <c r="G9" s="7">
        <v>2035</v>
      </c>
      <c r="H9" s="113">
        <f t="shared" si="0"/>
        <v>2.0285540652995012E-3</v>
      </c>
      <c r="I9" s="7">
        <v>764</v>
      </c>
      <c r="J9" s="114">
        <f t="shared" si="1"/>
        <v>0.18868856507779699</v>
      </c>
      <c r="K9" s="7">
        <v>2386</v>
      </c>
      <c r="L9" s="114">
        <f t="shared" si="2"/>
        <v>0.58928130402568535</v>
      </c>
      <c r="M9" s="7">
        <v>899</v>
      </c>
      <c r="N9" s="114">
        <f t="shared" si="3"/>
        <v>0.22203013089651766</v>
      </c>
      <c r="O9" s="215">
        <f t="shared" si="9"/>
        <v>37.678122380553226</v>
      </c>
      <c r="P9" s="51">
        <f t="shared" si="4"/>
        <v>69.698239731768652</v>
      </c>
      <c r="Q9" s="13">
        <v>281</v>
      </c>
      <c r="R9" s="114">
        <f t="shared" si="5"/>
        <v>6.9399851815263022E-2</v>
      </c>
      <c r="S9" s="114">
        <f t="shared" si="6"/>
        <v>0.31256952169076752</v>
      </c>
      <c r="T9" s="135">
        <v>58</v>
      </c>
      <c r="U9" s="134">
        <f t="shared" si="7"/>
        <v>1.4324524573968881E-2</v>
      </c>
      <c r="V9" s="134">
        <f t="shared" si="8"/>
        <v>6.4516129032258063E-2</v>
      </c>
      <c r="W9" s="170">
        <v>-5.89</v>
      </c>
    </row>
    <row r="10" spans="1:23">
      <c r="A10" s="2">
        <v>20</v>
      </c>
      <c r="B10" s="9" t="s">
        <v>36</v>
      </c>
      <c r="C10" s="9" t="s">
        <v>37</v>
      </c>
      <c r="D10" s="4" t="s">
        <v>17</v>
      </c>
      <c r="E10" s="7">
        <v>26152</v>
      </c>
      <c r="F10" s="7">
        <v>13210</v>
      </c>
      <c r="G10" s="7">
        <v>12942</v>
      </c>
      <c r="H10" s="113">
        <f t="shared" si="0"/>
        <v>1.3102184716155237E-2</v>
      </c>
      <c r="I10" s="7">
        <v>6142</v>
      </c>
      <c r="J10" s="114">
        <f t="shared" si="1"/>
        <v>0.23485775466503517</v>
      </c>
      <c r="K10" s="7">
        <v>16137</v>
      </c>
      <c r="L10" s="114">
        <f t="shared" si="2"/>
        <v>0.61704649739981643</v>
      </c>
      <c r="M10" s="7">
        <v>3873</v>
      </c>
      <c r="N10" s="114">
        <f t="shared" si="3"/>
        <v>0.14809574793514838</v>
      </c>
      <c r="O10" s="215">
        <f t="shared" si="9"/>
        <v>24.000743632645474</v>
      </c>
      <c r="P10" s="51">
        <f t="shared" si="4"/>
        <v>62.062341203445492</v>
      </c>
      <c r="Q10" s="13">
        <v>1091</v>
      </c>
      <c r="R10" s="114">
        <f t="shared" si="5"/>
        <v>4.1717650657693485E-2</v>
      </c>
      <c r="S10" s="114">
        <f t="shared" si="6"/>
        <v>0.28169377743351409</v>
      </c>
      <c r="T10" s="135">
        <v>262</v>
      </c>
      <c r="U10" s="134">
        <f t="shared" si="7"/>
        <v>1.0018354236769654E-2</v>
      </c>
      <c r="V10" s="134">
        <f t="shared" si="8"/>
        <v>6.7647818228763229E-2</v>
      </c>
      <c r="W10" s="171">
        <v>0.66</v>
      </c>
    </row>
    <row r="11" spans="1:23">
      <c r="A11" s="2">
        <v>56</v>
      </c>
      <c r="B11" s="9" t="s">
        <v>74</v>
      </c>
      <c r="C11" s="9" t="s">
        <v>75</v>
      </c>
      <c r="D11" s="4" t="s">
        <v>17</v>
      </c>
      <c r="E11" s="7">
        <v>2977</v>
      </c>
      <c r="F11" s="7">
        <v>1473</v>
      </c>
      <c r="G11" s="7">
        <v>1504</v>
      </c>
      <c r="H11" s="113">
        <f t="shared" si="0"/>
        <v>1.4914807242273685E-3</v>
      </c>
      <c r="I11" s="7">
        <v>581</v>
      </c>
      <c r="J11" s="114">
        <f t="shared" si="1"/>
        <v>0.19516291568693314</v>
      </c>
      <c r="K11" s="7">
        <v>1837</v>
      </c>
      <c r="L11" s="114">
        <f t="shared" si="2"/>
        <v>0.61706415854887475</v>
      </c>
      <c r="M11" s="7">
        <v>559</v>
      </c>
      <c r="N11" s="114">
        <f t="shared" si="3"/>
        <v>0.18777292576419213</v>
      </c>
      <c r="O11" s="215">
        <f t="shared" si="9"/>
        <v>30.430048992923243</v>
      </c>
      <c r="P11" s="51">
        <f t="shared" si="4"/>
        <v>62.057702776265657</v>
      </c>
      <c r="Q11" s="13">
        <v>174</v>
      </c>
      <c r="R11" s="114">
        <f t="shared" si="5"/>
        <v>5.8448102116224386E-2</v>
      </c>
      <c r="S11" s="114">
        <f t="shared" si="6"/>
        <v>0.31127012522361358</v>
      </c>
      <c r="T11" s="135">
        <v>41</v>
      </c>
      <c r="U11" s="134">
        <f t="shared" si="7"/>
        <v>1.3772253946926436E-2</v>
      </c>
      <c r="V11" s="134">
        <f t="shared" si="8"/>
        <v>7.3345259391771014E-2</v>
      </c>
      <c r="W11" s="170">
        <v>-5.33</v>
      </c>
    </row>
    <row r="12" spans="1:23">
      <c r="A12" s="2">
        <v>11</v>
      </c>
      <c r="B12" s="9" t="s">
        <v>25</v>
      </c>
      <c r="C12" s="9" t="s">
        <v>27</v>
      </c>
      <c r="D12" s="4" t="s">
        <v>17</v>
      </c>
      <c r="E12" s="7">
        <v>6040</v>
      </c>
      <c r="F12" s="7">
        <v>2963</v>
      </c>
      <c r="G12" s="7">
        <v>3077</v>
      </c>
      <c r="H12" s="113">
        <f t="shared" si="0"/>
        <v>3.0260475560407473E-3</v>
      </c>
      <c r="I12" s="7">
        <v>1221</v>
      </c>
      <c r="J12" s="114">
        <f t="shared" si="1"/>
        <v>0.20215231788079471</v>
      </c>
      <c r="K12" s="7">
        <v>3574</v>
      </c>
      <c r="L12" s="114">
        <f t="shared" si="2"/>
        <v>0.59172185430463575</v>
      </c>
      <c r="M12" s="7">
        <v>1245</v>
      </c>
      <c r="N12" s="114">
        <f t="shared" si="3"/>
        <v>0.20612582781456953</v>
      </c>
      <c r="O12" s="215">
        <f t="shared" si="9"/>
        <v>34.834918858421936</v>
      </c>
      <c r="P12" s="51">
        <f t="shared" si="4"/>
        <v>68.99832120872972</v>
      </c>
      <c r="Q12" s="13">
        <v>397</v>
      </c>
      <c r="R12" s="114">
        <f t="shared" si="5"/>
        <v>6.5728476821192053E-2</v>
      </c>
      <c r="S12" s="114">
        <f t="shared" si="6"/>
        <v>0.31887550200803211</v>
      </c>
      <c r="T12" s="135">
        <v>117</v>
      </c>
      <c r="U12" s="134">
        <f t="shared" si="7"/>
        <v>1.9370860927152317E-2</v>
      </c>
      <c r="V12" s="134">
        <f t="shared" si="8"/>
        <v>9.3975903614457831E-2</v>
      </c>
      <c r="W12" s="170">
        <v>-0.5</v>
      </c>
    </row>
    <row r="13" spans="1:23">
      <c r="A13" s="2">
        <v>127</v>
      </c>
      <c r="B13" s="9" t="s">
        <v>154</v>
      </c>
      <c r="C13" s="9" t="s">
        <v>156</v>
      </c>
      <c r="D13" s="4" t="s">
        <v>17</v>
      </c>
      <c r="E13" s="7">
        <v>3169</v>
      </c>
      <c r="F13" s="7">
        <v>1581</v>
      </c>
      <c r="G13" s="7">
        <v>1588</v>
      </c>
      <c r="H13" s="113">
        <f t="shared" si="0"/>
        <v>1.5876729644193923E-3</v>
      </c>
      <c r="I13" s="7">
        <v>553</v>
      </c>
      <c r="J13" s="114">
        <f t="shared" si="1"/>
        <v>0.17450299779110129</v>
      </c>
      <c r="K13" s="7">
        <v>1885</v>
      </c>
      <c r="L13" s="114">
        <f t="shared" si="2"/>
        <v>0.59482486588829286</v>
      </c>
      <c r="M13" s="7">
        <v>731</v>
      </c>
      <c r="N13" s="114">
        <f t="shared" si="3"/>
        <v>0.23067213632060588</v>
      </c>
      <c r="O13" s="215">
        <f t="shared" si="9"/>
        <v>38.779840848806366</v>
      </c>
      <c r="P13" s="51">
        <f t="shared" si="4"/>
        <v>68.116710875331563</v>
      </c>
      <c r="Q13" s="13">
        <v>281</v>
      </c>
      <c r="R13" s="114">
        <f t="shared" si="5"/>
        <v>8.8671505206689802E-2</v>
      </c>
      <c r="S13" s="114">
        <f t="shared" si="6"/>
        <v>0.3844049247606019</v>
      </c>
      <c r="T13" s="135">
        <v>66</v>
      </c>
      <c r="U13" s="134">
        <f t="shared" si="7"/>
        <v>2.0826759230041021E-2</v>
      </c>
      <c r="V13" s="134">
        <f t="shared" si="8"/>
        <v>9.0287277701778385E-2</v>
      </c>
      <c r="W13" s="170">
        <v>-7.24</v>
      </c>
    </row>
    <row r="14" spans="1:23">
      <c r="A14" s="2">
        <v>12</v>
      </c>
      <c r="B14" s="9" t="s">
        <v>25</v>
      </c>
      <c r="C14" s="9" t="s">
        <v>28</v>
      </c>
      <c r="D14" s="4" t="s">
        <v>16</v>
      </c>
      <c r="E14" s="7">
        <v>28190</v>
      </c>
      <c r="F14" s="7">
        <v>14671</v>
      </c>
      <c r="G14" s="7">
        <v>13519</v>
      </c>
      <c r="H14" s="113">
        <f t="shared" si="0"/>
        <v>1.4123225265693488E-2</v>
      </c>
      <c r="I14" s="7">
        <v>5400</v>
      </c>
      <c r="J14" s="114">
        <f t="shared" si="1"/>
        <v>0.19155728981908479</v>
      </c>
      <c r="K14" s="7">
        <v>16289</v>
      </c>
      <c r="L14" s="114">
        <f t="shared" si="2"/>
        <v>0.57782901738205039</v>
      </c>
      <c r="M14" s="7">
        <v>6501</v>
      </c>
      <c r="N14" s="114">
        <f t="shared" si="3"/>
        <v>0.23061369279886484</v>
      </c>
      <c r="O14" s="215">
        <f t="shared" si="9"/>
        <v>39.910368960648292</v>
      </c>
      <c r="P14" s="51">
        <f t="shared" si="4"/>
        <v>73.061575296212169</v>
      </c>
      <c r="Q14" s="13">
        <v>1972</v>
      </c>
      <c r="R14" s="114">
        <f t="shared" si="5"/>
        <v>6.9953884356154669E-2</v>
      </c>
      <c r="S14" s="114">
        <f t="shared" si="6"/>
        <v>0.30333794800799879</v>
      </c>
      <c r="T14" s="135">
        <v>551</v>
      </c>
      <c r="U14" s="134">
        <f t="shared" si="7"/>
        <v>1.954593827598439E-2</v>
      </c>
      <c r="V14" s="134">
        <f t="shared" si="8"/>
        <v>8.4756191355176133E-2</v>
      </c>
      <c r="W14" s="170">
        <v>-3.35</v>
      </c>
    </row>
    <row r="15" spans="1:23">
      <c r="A15" s="2">
        <v>13</v>
      </c>
      <c r="B15" s="9" t="s">
        <v>25</v>
      </c>
      <c r="C15" s="9" t="s">
        <v>28</v>
      </c>
      <c r="D15" s="4" t="s">
        <v>17</v>
      </c>
      <c r="E15" s="7">
        <v>9499</v>
      </c>
      <c r="F15" s="7">
        <v>4675</v>
      </c>
      <c r="G15" s="7">
        <v>4824</v>
      </c>
      <c r="H15" s="113">
        <f t="shared" si="0"/>
        <v>4.7590108832501754E-3</v>
      </c>
      <c r="I15" s="7">
        <v>2333</v>
      </c>
      <c r="J15" s="114">
        <f t="shared" si="1"/>
        <v>0.24560480050531636</v>
      </c>
      <c r="K15" s="7">
        <v>5839</v>
      </c>
      <c r="L15" s="114">
        <f t="shared" si="2"/>
        <v>0.61469628381934938</v>
      </c>
      <c r="M15" s="7">
        <v>1327</v>
      </c>
      <c r="N15" s="114">
        <f t="shared" si="3"/>
        <v>0.13969891567533424</v>
      </c>
      <c r="O15" s="215">
        <f t="shared" si="9"/>
        <v>22.726494262716219</v>
      </c>
      <c r="P15" s="51">
        <f t="shared" si="4"/>
        <v>62.681966090083918</v>
      </c>
      <c r="Q15" s="13">
        <v>340</v>
      </c>
      <c r="R15" s="114">
        <f t="shared" si="5"/>
        <v>3.579324139383093E-2</v>
      </c>
      <c r="S15" s="114">
        <f t="shared" si="6"/>
        <v>0.25621703089675962</v>
      </c>
      <c r="T15" s="135">
        <v>114</v>
      </c>
      <c r="U15" s="134">
        <f t="shared" si="7"/>
        <v>1.2001263290872723E-2</v>
      </c>
      <c r="V15" s="134">
        <f t="shared" si="8"/>
        <v>8.5908063300678225E-2</v>
      </c>
      <c r="W15" s="171">
        <v>1.49</v>
      </c>
    </row>
    <row r="16" spans="1:23" ht="25.5">
      <c r="A16" s="2">
        <v>128</v>
      </c>
      <c r="B16" s="9" t="s">
        <v>154</v>
      </c>
      <c r="C16" s="9" t="s">
        <v>157</v>
      </c>
      <c r="D16" s="4" t="s">
        <v>31</v>
      </c>
      <c r="E16" s="7">
        <v>11004</v>
      </c>
      <c r="F16" s="7">
        <v>5617</v>
      </c>
      <c r="G16" s="7">
        <v>5387</v>
      </c>
      <c r="H16" s="113">
        <f t="shared" si="0"/>
        <v>5.5130177660053618E-3</v>
      </c>
      <c r="I16" s="7">
        <v>2045</v>
      </c>
      <c r="J16" s="114">
        <f t="shared" si="1"/>
        <v>0.18584151217739003</v>
      </c>
      <c r="K16" s="7">
        <v>6535</v>
      </c>
      <c r="L16" s="114">
        <f t="shared" si="2"/>
        <v>0.59387495456197748</v>
      </c>
      <c r="M16" s="7">
        <v>2424</v>
      </c>
      <c r="N16" s="114">
        <f t="shared" si="3"/>
        <v>0.22028353326063249</v>
      </c>
      <c r="O16" s="215">
        <f t="shared" si="9"/>
        <v>37.092578423871466</v>
      </c>
      <c r="P16" s="51">
        <f t="shared" si="4"/>
        <v>68.385615914307579</v>
      </c>
      <c r="Q16" s="13">
        <v>707</v>
      </c>
      <c r="R16" s="114">
        <f t="shared" si="5"/>
        <v>6.4249363867684484E-2</v>
      </c>
      <c r="S16" s="114">
        <f t="shared" si="6"/>
        <v>0.29166666666666669</v>
      </c>
      <c r="T16" s="135">
        <v>172</v>
      </c>
      <c r="U16" s="134">
        <f t="shared" si="7"/>
        <v>1.5630679752817157E-2</v>
      </c>
      <c r="V16" s="134">
        <f t="shared" si="8"/>
        <v>7.0957095709570955E-2</v>
      </c>
      <c r="W16" s="170">
        <v>-5.27</v>
      </c>
    </row>
    <row r="17" spans="1:23">
      <c r="A17" s="2">
        <v>14</v>
      </c>
      <c r="B17" s="9" t="s">
        <v>25</v>
      </c>
      <c r="C17" s="9" t="s">
        <v>29</v>
      </c>
      <c r="D17" s="4" t="s">
        <v>17</v>
      </c>
      <c r="E17" s="7">
        <v>3726</v>
      </c>
      <c r="F17" s="7">
        <v>1811</v>
      </c>
      <c r="G17" s="7">
        <v>1915</v>
      </c>
      <c r="H17" s="113">
        <f t="shared" si="0"/>
        <v>1.866730661226461E-3</v>
      </c>
      <c r="I17" s="7">
        <v>844</v>
      </c>
      <c r="J17" s="114">
        <f t="shared" si="1"/>
        <v>0.22651637144390768</v>
      </c>
      <c r="K17" s="7">
        <v>2163</v>
      </c>
      <c r="L17" s="114">
        <f t="shared" si="2"/>
        <v>0.58051529790660228</v>
      </c>
      <c r="M17" s="7">
        <v>719</v>
      </c>
      <c r="N17" s="114">
        <f t="shared" si="3"/>
        <v>0.19296833064949007</v>
      </c>
      <c r="O17" s="215">
        <f t="shared" si="9"/>
        <v>33.240869163199264</v>
      </c>
      <c r="P17" s="51">
        <f t="shared" si="4"/>
        <v>72.260748959778084</v>
      </c>
      <c r="Q17" s="13">
        <v>219</v>
      </c>
      <c r="R17" s="114">
        <f t="shared" si="5"/>
        <v>5.8776167471819643E-2</v>
      </c>
      <c r="S17" s="114">
        <f t="shared" si="6"/>
        <v>0.30458970792767731</v>
      </c>
      <c r="T17" s="135">
        <v>51</v>
      </c>
      <c r="U17" s="134">
        <f t="shared" si="7"/>
        <v>1.3687600644122383E-2</v>
      </c>
      <c r="V17" s="134">
        <f t="shared" si="8"/>
        <v>7.0931849791376914E-2</v>
      </c>
      <c r="W17" s="170">
        <v>-3.22</v>
      </c>
    </row>
    <row r="18" spans="1:23">
      <c r="A18" s="2">
        <v>85</v>
      </c>
      <c r="B18" s="9" t="s">
        <v>109</v>
      </c>
      <c r="C18" s="9" t="s">
        <v>110</v>
      </c>
      <c r="D18" s="4" t="s">
        <v>17</v>
      </c>
      <c r="E18" s="7">
        <v>4850</v>
      </c>
      <c r="F18" s="7">
        <v>2363</v>
      </c>
      <c r="G18" s="7">
        <v>2487</v>
      </c>
      <c r="H18" s="113">
        <f t="shared" si="0"/>
        <v>2.4298560673506001E-3</v>
      </c>
      <c r="I18" s="7">
        <v>886</v>
      </c>
      <c r="J18" s="114">
        <f t="shared" si="1"/>
        <v>0.18268041237113403</v>
      </c>
      <c r="K18" s="7">
        <v>2816</v>
      </c>
      <c r="L18" s="114">
        <f t="shared" si="2"/>
        <v>0.58061855670103091</v>
      </c>
      <c r="M18" s="7">
        <v>1148</v>
      </c>
      <c r="N18" s="114">
        <f t="shared" si="3"/>
        <v>0.23670103092783504</v>
      </c>
      <c r="O18" s="215">
        <f t="shared" si="9"/>
        <v>40.767045454545453</v>
      </c>
      <c r="P18" s="51">
        <f t="shared" si="4"/>
        <v>72.23011363636364</v>
      </c>
      <c r="Q18" s="13">
        <v>358</v>
      </c>
      <c r="R18" s="114">
        <f t="shared" si="5"/>
        <v>7.3814432989690718E-2</v>
      </c>
      <c r="S18" s="114">
        <f t="shared" si="6"/>
        <v>0.31184668989547037</v>
      </c>
      <c r="T18" s="135">
        <v>106</v>
      </c>
      <c r="U18" s="134">
        <f t="shared" si="7"/>
        <v>2.1855670103092785E-2</v>
      </c>
      <c r="V18" s="134">
        <f t="shared" si="8"/>
        <v>9.2334494773519168E-2</v>
      </c>
      <c r="W18" s="170">
        <v>-12.92</v>
      </c>
    </row>
    <row r="19" spans="1:23">
      <c r="A19" s="2">
        <v>95</v>
      </c>
      <c r="B19" s="9" t="s">
        <v>120</v>
      </c>
      <c r="C19" s="9" t="s">
        <v>121</v>
      </c>
      <c r="D19" s="4" t="s">
        <v>17</v>
      </c>
      <c r="E19" s="7">
        <v>4870</v>
      </c>
      <c r="F19" s="7">
        <v>2429</v>
      </c>
      <c r="G19" s="7">
        <v>2441</v>
      </c>
      <c r="H19" s="113">
        <f t="shared" si="0"/>
        <v>2.4398760923706026E-3</v>
      </c>
      <c r="I19" s="7">
        <v>1015</v>
      </c>
      <c r="J19" s="114">
        <f t="shared" si="1"/>
        <v>0.20841889117043122</v>
      </c>
      <c r="K19" s="7">
        <v>2811</v>
      </c>
      <c r="L19" s="114">
        <f t="shared" si="2"/>
        <v>0.57720739219712525</v>
      </c>
      <c r="M19" s="7">
        <v>1044</v>
      </c>
      <c r="N19" s="114">
        <f t="shared" si="3"/>
        <v>0.21437371663244353</v>
      </c>
      <c r="O19" s="215">
        <f t="shared" si="9"/>
        <v>37.13980789754536</v>
      </c>
      <c r="P19" s="51">
        <f t="shared" si="4"/>
        <v>73.247954464603353</v>
      </c>
      <c r="Q19" s="13">
        <v>279</v>
      </c>
      <c r="R19" s="114">
        <f t="shared" si="5"/>
        <v>5.7289527720739218E-2</v>
      </c>
      <c r="S19" s="114">
        <f t="shared" si="6"/>
        <v>0.26724137931034481</v>
      </c>
      <c r="T19" s="135">
        <v>95</v>
      </c>
      <c r="U19" s="134">
        <f t="shared" si="7"/>
        <v>1.9507186858316223E-2</v>
      </c>
      <c r="V19" s="134">
        <f t="shared" si="8"/>
        <v>9.0996168582375483E-2</v>
      </c>
      <c r="W19" s="170">
        <v>-6.12</v>
      </c>
    </row>
    <row r="20" spans="1:23">
      <c r="A20" s="2">
        <v>78</v>
      </c>
      <c r="B20" s="9" t="s">
        <v>102</v>
      </c>
      <c r="C20" s="9" t="s">
        <v>103</v>
      </c>
      <c r="D20" s="4" t="s">
        <v>17</v>
      </c>
      <c r="E20" s="7">
        <v>3322</v>
      </c>
      <c r="F20" s="7">
        <v>1690</v>
      </c>
      <c r="G20" s="7">
        <v>1632</v>
      </c>
      <c r="H20" s="113">
        <f t="shared" si="0"/>
        <v>1.664326155822411E-3</v>
      </c>
      <c r="I20" s="7">
        <v>609</v>
      </c>
      <c r="J20" s="114">
        <f t="shared" si="1"/>
        <v>0.18332329921733895</v>
      </c>
      <c r="K20" s="7">
        <v>1934</v>
      </c>
      <c r="L20" s="114">
        <f t="shared" si="2"/>
        <v>0.58217940999397955</v>
      </c>
      <c r="M20" s="7">
        <v>779</v>
      </c>
      <c r="N20" s="114">
        <f t="shared" si="3"/>
        <v>0.23449729078868151</v>
      </c>
      <c r="O20" s="215">
        <f t="shared" si="9"/>
        <v>40.27921406411582</v>
      </c>
      <c r="P20" s="51">
        <f t="shared" si="4"/>
        <v>71.768355739400207</v>
      </c>
      <c r="Q20" s="13">
        <v>285</v>
      </c>
      <c r="R20" s="114">
        <f t="shared" si="5"/>
        <v>8.5791691751956653E-2</v>
      </c>
      <c r="S20" s="114">
        <f t="shared" si="6"/>
        <v>0.36585365853658536</v>
      </c>
      <c r="T20" s="135">
        <v>82</v>
      </c>
      <c r="U20" s="134">
        <f t="shared" si="7"/>
        <v>2.4683925346177003E-2</v>
      </c>
      <c r="V20" s="134">
        <f t="shared" si="8"/>
        <v>0.10526315789473684</v>
      </c>
      <c r="W20" s="170">
        <v>-5.7</v>
      </c>
    </row>
    <row r="21" spans="1:23">
      <c r="A21" s="2">
        <v>115</v>
      </c>
      <c r="B21" s="9" t="s">
        <v>141</v>
      </c>
      <c r="C21" s="9" t="s">
        <v>142</v>
      </c>
      <c r="D21" s="4" t="s">
        <v>17</v>
      </c>
      <c r="E21" s="7">
        <v>6792</v>
      </c>
      <c r="F21" s="7">
        <v>3423</v>
      </c>
      <c r="G21" s="7">
        <v>3369</v>
      </c>
      <c r="H21" s="113">
        <f t="shared" si="0"/>
        <v>3.4028004967928405E-3</v>
      </c>
      <c r="I21" s="7">
        <v>1447</v>
      </c>
      <c r="J21" s="114">
        <f t="shared" si="1"/>
        <v>0.21304475853945817</v>
      </c>
      <c r="K21" s="7">
        <v>3896</v>
      </c>
      <c r="L21" s="114">
        <f t="shared" si="2"/>
        <v>0.57361601884570079</v>
      </c>
      <c r="M21" s="7">
        <v>1449</v>
      </c>
      <c r="N21" s="114">
        <f t="shared" si="3"/>
        <v>0.21333922261484098</v>
      </c>
      <c r="O21" s="215">
        <f t="shared" si="9"/>
        <v>37.191991786447637</v>
      </c>
      <c r="P21" s="51">
        <f t="shared" si="4"/>
        <v>74.332648870636547</v>
      </c>
      <c r="Q21" s="13">
        <v>400</v>
      </c>
      <c r="R21" s="114">
        <f t="shared" si="5"/>
        <v>5.8892815076560662E-2</v>
      </c>
      <c r="S21" s="114">
        <f t="shared" si="6"/>
        <v>0.27605244996549344</v>
      </c>
      <c r="T21" s="135">
        <v>130</v>
      </c>
      <c r="U21" s="134">
        <f t="shared" si="7"/>
        <v>1.9140164899882215E-2</v>
      </c>
      <c r="V21" s="134">
        <f t="shared" si="8"/>
        <v>8.9717046238785375E-2</v>
      </c>
      <c r="W21" s="171">
        <v>2.06</v>
      </c>
    </row>
    <row r="22" spans="1:23">
      <c r="A22" s="2">
        <v>28</v>
      </c>
      <c r="B22" s="9" t="s">
        <v>45</v>
      </c>
      <c r="C22" s="9" t="s">
        <v>46</v>
      </c>
      <c r="D22" s="4" t="s">
        <v>16</v>
      </c>
      <c r="E22" s="7">
        <v>18052</v>
      </c>
      <c r="F22" s="7">
        <v>9522</v>
      </c>
      <c r="G22" s="7">
        <v>8530</v>
      </c>
      <c r="H22" s="113">
        <f t="shared" si="0"/>
        <v>9.0440745830542343E-3</v>
      </c>
      <c r="I22" s="7">
        <v>2848</v>
      </c>
      <c r="J22" s="114">
        <f t="shared" si="1"/>
        <v>0.15776645247064036</v>
      </c>
      <c r="K22" s="7">
        <v>10503</v>
      </c>
      <c r="L22" s="114">
        <f t="shared" si="2"/>
        <v>0.581819189009528</v>
      </c>
      <c r="M22" s="7">
        <v>4701</v>
      </c>
      <c r="N22" s="114">
        <f t="shared" si="3"/>
        <v>0.26041435851983158</v>
      </c>
      <c r="O22" s="215">
        <f t="shared" si="9"/>
        <v>44.758640388460442</v>
      </c>
      <c r="P22" s="51">
        <f t="shared" si="4"/>
        <v>71.874702465962102</v>
      </c>
      <c r="Q22" s="13">
        <v>1462</v>
      </c>
      <c r="R22" s="114">
        <f t="shared" si="5"/>
        <v>8.0988256148903162E-2</v>
      </c>
      <c r="S22" s="114">
        <f t="shared" si="6"/>
        <v>0.31099766007232504</v>
      </c>
      <c r="T22" s="135">
        <v>378</v>
      </c>
      <c r="U22" s="134">
        <f t="shared" si="7"/>
        <v>2.093950808774651E-2</v>
      </c>
      <c r="V22" s="134">
        <f t="shared" si="8"/>
        <v>8.0408423739629864E-2</v>
      </c>
      <c r="W22" s="170">
        <v>-4.99</v>
      </c>
    </row>
    <row r="23" spans="1:23">
      <c r="A23" s="2">
        <v>29</v>
      </c>
      <c r="B23" s="9" t="s">
        <v>45</v>
      </c>
      <c r="C23" s="9" t="s">
        <v>46</v>
      </c>
      <c r="D23" s="4" t="s">
        <v>17</v>
      </c>
      <c r="E23" s="7">
        <v>6067</v>
      </c>
      <c r="F23" s="7">
        <v>3030</v>
      </c>
      <c r="G23" s="7">
        <v>3037</v>
      </c>
      <c r="H23" s="113">
        <f t="shared" si="0"/>
        <v>3.0395745898177508E-3</v>
      </c>
      <c r="I23" s="7">
        <v>1339</v>
      </c>
      <c r="J23" s="114">
        <f t="shared" si="1"/>
        <v>0.22070215922202077</v>
      </c>
      <c r="K23" s="7">
        <v>3742</v>
      </c>
      <c r="L23" s="114">
        <f t="shared" si="2"/>
        <v>0.61677929784077801</v>
      </c>
      <c r="M23" s="7">
        <v>986</v>
      </c>
      <c r="N23" s="114">
        <f t="shared" si="3"/>
        <v>0.16251854293720125</v>
      </c>
      <c r="O23" s="215">
        <f t="shared" si="9"/>
        <v>26.349545697487976</v>
      </c>
      <c r="P23" s="51">
        <f t="shared" si="4"/>
        <v>62.132549438802776</v>
      </c>
      <c r="Q23" s="13">
        <v>287</v>
      </c>
      <c r="R23" s="114">
        <f t="shared" si="5"/>
        <v>4.7305093126751276E-2</v>
      </c>
      <c r="S23" s="114">
        <f t="shared" si="6"/>
        <v>0.29107505070993916</v>
      </c>
      <c r="T23" s="135">
        <v>86</v>
      </c>
      <c r="U23" s="134">
        <f t="shared" si="7"/>
        <v>1.4175045327179826E-2</v>
      </c>
      <c r="V23" s="134">
        <f t="shared" si="8"/>
        <v>8.7221095334685597E-2</v>
      </c>
      <c r="W23" s="170">
        <v>-1.1499999999999999</v>
      </c>
    </row>
    <row r="24" spans="1:23">
      <c r="A24" s="2">
        <v>106</v>
      </c>
      <c r="B24" s="9" t="s">
        <v>132</v>
      </c>
      <c r="C24" s="9" t="s">
        <v>133</v>
      </c>
      <c r="D24" s="4" t="s">
        <v>16</v>
      </c>
      <c r="E24" s="7">
        <v>13691</v>
      </c>
      <c r="F24" s="7">
        <v>7090</v>
      </c>
      <c r="G24" s="7">
        <v>6601</v>
      </c>
      <c r="H24" s="113">
        <f t="shared" si="0"/>
        <v>6.8592081274426939E-3</v>
      </c>
      <c r="I24" s="7">
        <v>2413</v>
      </c>
      <c r="J24" s="114">
        <f t="shared" si="1"/>
        <v>0.17624716967350815</v>
      </c>
      <c r="K24" s="7">
        <v>8174</v>
      </c>
      <c r="L24" s="114">
        <f t="shared" si="2"/>
        <v>0.59703454824337154</v>
      </c>
      <c r="M24" s="7">
        <v>3104</v>
      </c>
      <c r="N24" s="114">
        <f t="shared" si="3"/>
        <v>0.22671828208312031</v>
      </c>
      <c r="O24" s="215">
        <f t="shared" si="9"/>
        <v>37.974064105701004</v>
      </c>
      <c r="P24" s="51">
        <f t="shared" si="4"/>
        <v>67.494494739417661</v>
      </c>
      <c r="Q24" s="13">
        <v>911</v>
      </c>
      <c r="R24" s="114">
        <f t="shared" si="5"/>
        <v>6.6540062814987949E-2</v>
      </c>
      <c r="S24" s="114">
        <f t="shared" si="6"/>
        <v>0.29349226804123713</v>
      </c>
      <c r="T24" s="135">
        <v>236</v>
      </c>
      <c r="U24" s="134">
        <f t="shared" si="7"/>
        <v>1.723760134394858E-2</v>
      </c>
      <c r="V24" s="134">
        <f t="shared" si="8"/>
        <v>7.603092783505154E-2</v>
      </c>
      <c r="W24" s="170">
        <v>-5.81</v>
      </c>
    </row>
    <row r="25" spans="1:23">
      <c r="A25" s="2">
        <v>107</v>
      </c>
      <c r="B25" s="9" t="s">
        <v>132</v>
      </c>
      <c r="C25" s="9" t="s">
        <v>133</v>
      </c>
      <c r="D25" s="4" t="s">
        <v>17</v>
      </c>
      <c r="E25" s="7">
        <v>9462</v>
      </c>
      <c r="F25" s="7">
        <v>4717</v>
      </c>
      <c r="G25" s="7">
        <v>4745</v>
      </c>
      <c r="H25" s="113">
        <f t="shared" si="0"/>
        <v>4.7404738369631709E-3</v>
      </c>
      <c r="I25" s="7">
        <v>1868</v>
      </c>
      <c r="J25" s="114">
        <f t="shared" si="1"/>
        <v>0.19742126400338195</v>
      </c>
      <c r="K25" s="7">
        <v>5631</v>
      </c>
      <c r="L25" s="114">
        <f t="shared" si="2"/>
        <v>0.59511731135066581</v>
      </c>
      <c r="M25" s="7">
        <v>1963</v>
      </c>
      <c r="N25" s="114">
        <f t="shared" si="3"/>
        <v>0.20746142464595224</v>
      </c>
      <c r="O25" s="215">
        <f t="shared" si="9"/>
        <v>34.86059314508968</v>
      </c>
      <c r="P25" s="51">
        <f t="shared" si="4"/>
        <v>68.034096963239207</v>
      </c>
      <c r="Q25" s="13">
        <v>570</v>
      </c>
      <c r="R25" s="114">
        <f t="shared" si="5"/>
        <v>6.0240963855421686E-2</v>
      </c>
      <c r="S25" s="114">
        <f t="shared" si="6"/>
        <v>0.29037187977585327</v>
      </c>
      <c r="T25" s="135">
        <v>168</v>
      </c>
      <c r="U25" s="134">
        <f t="shared" si="7"/>
        <v>1.7755231452124286E-2</v>
      </c>
      <c r="V25" s="134">
        <f t="shared" si="8"/>
        <v>8.5583290881304133E-2</v>
      </c>
      <c r="W25" s="170">
        <v>-5.49</v>
      </c>
    </row>
    <row r="26" spans="1:23">
      <c r="A26" s="2">
        <v>129</v>
      </c>
      <c r="B26" s="9" t="s">
        <v>154</v>
      </c>
      <c r="C26" s="9" t="s">
        <v>158</v>
      </c>
      <c r="D26" s="4" t="s">
        <v>17</v>
      </c>
      <c r="E26" s="7">
        <v>7605</v>
      </c>
      <c r="F26" s="7">
        <v>3786</v>
      </c>
      <c r="G26" s="7">
        <v>3819</v>
      </c>
      <c r="H26" s="113">
        <f t="shared" si="0"/>
        <v>3.8101145138559412E-3</v>
      </c>
      <c r="I26" s="7">
        <v>1374</v>
      </c>
      <c r="J26" s="114">
        <f t="shared" si="1"/>
        <v>0.1806706114398422</v>
      </c>
      <c r="K26" s="7">
        <v>4469</v>
      </c>
      <c r="L26" s="114">
        <f t="shared" si="2"/>
        <v>0.58763971071663379</v>
      </c>
      <c r="M26" s="7">
        <v>1762</v>
      </c>
      <c r="N26" s="114">
        <f t="shared" si="3"/>
        <v>0.23168967784352401</v>
      </c>
      <c r="O26" s="215">
        <f t="shared" si="9"/>
        <v>39.427164913850973</v>
      </c>
      <c r="P26" s="51">
        <f t="shared" si="4"/>
        <v>70.172298053255773</v>
      </c>
      <c r="Q26" s="13">
        <v>575</v>
      </c>
      <c r="R26" s="114">
        <f t="shared" si="5"/>
        <v>7.5608152531229461E-2</v>
      </c>
      <c r="S26" s="114">
        <f t="shared" si="6"/>
        <v>0.32633371169125991</v>
      </c>
      <c r="T26" s="135">
        <v>172</v>
      </c>
      <c r="U26" s="134">
        <f t="shared" si="7"/>
        <v>2.2616699539776464E-2</v>
      </c>
      <c r="V26" s="134">
        <f t="shared" si="8"/>
        <v>9.7616345062429055E-2</v>
      </c>
      <c r="W26" s="170">
        <v>-4.96</v>
      </c>
    </row>
    <row r="27" spans="1:23" ht="25.5">
      <c r="A27" s="2">
        <v>130</v>
      </c>
      <c r="B27" s="9" t="s">
        <v>154</v>
      </c>
      <c r="C27" s="9" t="s">
        <v>159</v>
      </c>
      <c r="D27" s="4" t="s">
        <v>31</v>
      </c>
      <c r="E27" s="7">
        <v>5438</v>
      </c>
      <c r="F27" s="7">
        <v>2745</v>
      </c>
      <c r="G27" s="7">
        <v>2693</v>
      </c>
      <c r="H27" s="113">
        <f t="shared" si="0"/>
        <v>2.7244448029386729E-3</v>
      </c>
      <c r="I27" s="7">
        <v>892</v>
      </c>
      <c r="J27" s="114">
        <f t="shared" si="1"/>
        <v>0.16403089371092314</v>
      </c>
      <c r="K27" s="7">
        <v>3142</v>
      </c>
      <c r="L27" s="114">
        <f t="shared" si="2"/>
        <v>0.57778595071717542</v>
      </c>
      <c r="M27" s="7">
        <v>1404</v>
      </c>
      <c r="N27" s="114">
        <f t="shared" si="3"/>
        <v>0.25818315557190141</v>
      </c>
      <c r="O27" s="215">
        <f t="shared" si="9"/>
        <v>44.684914067472945</v>
      </c>
      <c r="P27" s="51">
        <f t="shared" si="4"/>
        <v>73.074474856779119</v>
      </c>
      <c r="Q27" s="13">
        <v>446</v>
      </c>
      <c r="R27" s="114">
        <f t="shared" si="5"/>
        <v>8.2015446855461568E-2</v>
      </c>
      <c r="S27" s="114">
        <f t="shared" si="6"/>
        <v>0.31766381766381768</v>
      </c>
      <c r="T27" s="135">
        <v>109</v>
      </c>
      <c r="U27" s="134">
        <f t="shared" si="7"/>
        <v>2.0044133872747335E-2</v>
      </c>
      <c r="V27" s="134">
        <f t="shared" si="8"/>
        <v>7.7635327635327642E-2</v>
      </c>
      <c r="W27" s="170">
        <v>-8.39</v>
      </c>
    </row>
    <row r="28" spans="1:23">
      <c r="A28" s="2">
        <v>57</v>
      </c>
      <c r="B28" s="9" t="s">
        <v>74</v>
      </c>
      <c r="C28" s="9" t="s">
        <v>76</v>
      </c>
      <c r="D28" s="4" t="s">
        <v>17</v>
      </c>
      <c r="E28" s="7">
        <v>2783</v>
      </c>
      <c r="F28" s="7">
        <v>1377</v>
      </c>
      <c r="G28" s="7">
        <v>1406</v>
      </c>
      <c r="H28" s="113">
        <f t="shared" si="0"/>
        <v>1.3942864815333445E-3</v>
      </c>
      <c r="I28" s="7">
        <v>536</v>
      </c>
      <c r="J28" s="114">
        <f t="shared" si="1"/>
        <v>0.19259791591807401</v>
      </c>
      <c r="K28" s="7">
        <v>1658</v>
      </c>
      <c r="L28" s="114">
        <f t="shared" si="2"/>
        <v>0.59575997125404245</v>
      </c>
      <c r="M28" s="7">
        <v>589</v>
      </c>
      <c r="N28" s="114">
        <f t="shared" si="3"/>
        <v>0.21164211282788359</v>
      </c>
      <c r="O28" s="215">
        <f t="shared" si="9"/>
        <v>35.524728588661034</v>
      </c>
      <c r="P28" s="51">
        <f t="shared" si="4"/>
        <v>67.852834740651389</v>
      </c>
      <c r="Q28" s="13">
        <v>197</v>
      </c>
      <c r="R28" s="114">
        <f t="shared" si="5"/>
        <v>7.0786920589292132E-2</v>
      </c>
      <c r="S28" s="114">
        <f t="shared" si="6"/>
        <v>0.33446519524617996</v>
      </c>
      <c r="T28" s="135">
        <v>61</v>
      </c>
      <c r="U28" s="134">
        <f t="shared" si="7"/>
        <v>2.1918792669780814E-2</v>
      </c>
      <c r="V28" s="134">
        <f t="shared" si="8"/>
        <v>0.1035653650254669</v>
      </c>
      <c r="W28" s="170">
        <v>-4.28</v>
      </c>
    </row>
    <row r="29" spans="1:23" ht="25.5">
      <c r="A29" s="2">
        <v>35</v>
      </c>
      <c r="B29" s="9" t="s">
        <v>52</v>
      </c>
      <c r="C29" s="9" t="s">
        <v>53</v>
      </c>
      <c r="D29" s="4" t="s">
        <v>17</v>
      </c>
      <c r="E29" s="7">
        <v>3857</v>
      </c>
      <c r="F29" s="7">
        <v>1903</v>
      </c>
      <c r="G29" s="7">
        <v>1954</v>
      </c>
      <c r="H29" s="113">
        <f t="shared" si="0"/>
        <v>1.9323618251074772E-3</v>
      </c>
      <c r="I29" s="7">
        <v>718</v>
      </c>
      <c r="J29" s="114">
        <f t="shared" si="1"/>
        <v>0.18615504277936221</v>
      </c>
      <c r="K29" s="7">
        <v>2348</v>
      </c>
      <c r="L29" s="114">
        <f t="shared" si="2"/>
        <v>0.60876328752916775</v>
      </c>
      <c r="M29" s="7">
        <v>791</v>
      </c>
      <c r="N29" s="114">
        <f t="shared" si="3"/>
        <v>0.20508166969147004</v>
      </c>
      <c r="O29" s="215">
        <f t="shared" si="9"/>
        <v>33.688245315161844</v>
      </c>
      <c r="P29" s="51">
        <f t="shared" si="4"/>
        <v>64.267461669505963</v>
      </c>
      <c r="Q29" s="13">
        <v>252</v>
      </c>
      <c r="R29" s="114">
        <f t="shared" si="5"/>
        <v>6.5335753176043551E-2</v>
      </c>
      <c r="S29" s="114">
        <f t="shared" si="6"/>
        <v>0.31858407079646017</v>
      </c>
      <c r="T29" s="135">
        <v>72</v>
      </c>
      <c r="U29" s="134">
        <f t="shared" si="7"/>
        <v>1.866735805029816E-2</v>
      </c>
      <c r="V29" s="134">
        <f t="shared" si="8"/>
        <v>9.1024020227560051E-2</v>
      </c>
      <c r="W29" s="171">
        <v>0.78</v>
      </c>
    </row>
    <row r="30" spans="1:23">
      <c r="A30" s="2">
        <v>4</v>
      </c>
      <c r="B30" s="9" t="s">
        <v>14</v>
      </c>
      <c r="C30" s="9" t="s">
        <v>19</v>
      </c>
      <c r="D30" s="4" t="s">
        <v>16</v>
      </c>
      <c r="E30" s="7">
        <v>10153</v>
      </c>
      <c r="F30" s="7">
        <v>5533</v>
      </c>
      <c r="G30" s="7">
        <v>4620</v>
      </c>
      <c r="H30" s="113">
        <f t="shared" si="0"/>
        <v>5.0866657014042565E-3</v>
      </c>
      <c r="I30" s="7">
        <v>1404</v>
      </c>
      <c r="J30" s="114">
        <f t="shared" si="1"/>
        <v>0.1382842509603073</v>
      </c>
      <c r="K30" s="7">
        <v>5198</v>
      </c>
      <c r="L30" s="114">
        <f t="shared" si="2"/>
        <v>0.51196690633310349</v>
      </c>
      <c r="M30" s="7">
        <v>3551</v>
      </c>
      <c r="N30" s="114">
        <f t="shared" si="3"/>
        <v>0.34974884270658918</v>
      </c>
      <c r="O30" s="215">
        <f t="shared" si="9"/>
        <v>68.314736437091184</v>
      </c>
      <c r="P30" s="51">
        <f t="shared" si="4"/>
        <v>95.325125048095416</v>
      </c>
      <c r="Q30" s="13">
        <v>1412</v>
      </c>
      <c r="R30" s="114">
        <f t="shared" si="5"/>
        <v>0.13907219541022359</v>
      </c>
      <c r="S30" s="114">
        <f t="shared" si="6"/>
        <v>0.39763446916361589</v>
      </c>
      <c r="T30" s="135">
        <v>386</v>
      </c>
      <c r="U30" s="134">
        <f t="shared" si="7"/>
        <v>3.8018319708460556E-2</v>
      </c>
      <c r="V30" s="134">
        <f t="shared" si="8"/>
        <v>0.10870177414812729</v>
      </c>
      <c r="W30" s="170">
        <v>-8.52</v>
      </c>
    </row>
    <row r="31" spans="1:23">
      <c r="A31" s="2">
        <v>108</v>
      </c>
      <c r="B31" s="9" t="s">
        <v>132</v>
      </c>
      <c r="C31" s="9" t="s">
        <v>134</v>
      </c>
      <c r="D31" s="4" t="s">
        <v>17</v>
      </c>
      <c r="E31" s="7">
        <v>8868</v>
      </c>
      <c r="F31" s="7">
        <v>4484</v>
      </c>
      <c r="G31" s="7">
        <v>4384</v>
      </c>
      <c r="H31" s="113">
        <f t="shared" si="0"/>
        <v>4.4428790938690977E-3</v>
      </c>
      <c r="I31" s="7">
        <v>1872</v>
      </c>
      <c r="J31" s="114">
        <f t="shared" si="1"/>
        <v>0.21109607577807848</v>
      </c>
      <c r="K31" s="7">
        <v>5390</v>
      </c>
      <c r="L31" s="114">
        <f t="shared" si="2"/>
        <v>0.60780333784393326</v>
      </c>
      <c r="M31" s="7">
        <v>1606</v>
      </c>
      <c r="N31" s="114">
        <f t="shared" si="3"/>
        <v>0.18110058637798826</v>
      </c>
      <c r="O31" s="215">
        <f t="shared" si="9"/>
        <v>29.795918367346943</v>
      </c>
      <c r="P31" s="51">
        <f t="shared" si="4"/>
        <v>64.526901669758814</v>
      </c>
      <c r="Q31" s="13">
        <v>497</v>
      </c>
      <c r="R31" s="114">
        <f t="shared" si="5"/>
        <v>5.604420387911592E-2</v>
      </c>
      <c r="S31" s="114">
        <f t="shared" si="6"/>
        <v>0.3094645080946451</v>
      </c>
      <c r="T31" s="135">
        <v>130</v>
      </c>
      <c r="U31" s="134">
        <f t="shared" si="7"/>
        <v>1.4659449706811005E-2</v>
      </c>
      <c r="V31" s="134">
        <f t="shared" si="8"/>
        <v>8.0946450809464512E-2</v>
      </c>
      <c r="W31" s="170">
        <v>-2.2400000000000002</v>
      </c>
    </row>
    <row r="32" spans="1:23">
      <c r="A32" s="2">
        <v>69</v>
      </c>
      <c r="B32" s="9" t="s">
        <v>91</v>
      </c>
      <c r="C32" s="9" t="s">
        <v>92</v>
      </c>
      <c r="D32" s="4" t="s">
        <v>17</v>
      </c>
      <c r="E32" s="7">
        <v>4343</v>
      </c>
      <c r="F32" s="7">
        <v>2159</v>
      </c>
      <c r="G32" s="7">
        <v>2184</v>
      </c>
      <c r="H32" s="113">
        <f t="shared" si="0"/>
        <v>2.1758484330935374E-3</v>
      </c>
      <c r="I32" s="7">
        <v>868</v>
      </c>
      <c r="J32" s="114">
        <f t="shared" si="1"/>
        <v>0.19986184664978127</v>
      </c>
      <c r="K32" s="7">
        <v>2538</v>
      </c>
      <c r="L32" s="114">
        <f t="shared" si="2"/>
        <v>0.58438867142528206</v>
      </c>
      <c r="M32" s="7">
        <v>937</v>
      </c>
      <c r="N32" s="114">
        <f t="shared" si="3"/>
        <v>0.21574948192493668</v>
      </c>
      <c r="O32" s="215">
        <f t="shared" si="9"/>
        <v>36.918833727344364</v>
      </c>
      <c r="P32" s="51">
        <f t="shared" si="4"/>
        <v>71.118991331757286</v>
      </c>
      <c r="Q32" s="13">
        <v>281</v>
      </c>
      <c r="R32" s="114">
        <f t="shared" si="5"/>
        <v>6.470181901911122E-2</v>
      </c>
      <c r="S32" s="114">
        <f t="shared" si="6"/>
        <v>0.29989327641408753</v>
      </c>
      <c r="T32" s="135">
        <v>77</v>
      </c>
      <c r="U32" s="134">
        <f t="shared" si="7"/>
        <v>1.772967994473866E-2</v>
      </c>
      <c r="V32" s="134">
        <f t="shared" si="8"/>
        <v>8.2177161152614725E-2</v>
      </c>
      <c r="W32" s="88">
        <v>0</v>
      </c>
    </row>
    <row r="33" spans="1:23" ht="25.5">
      <c r="A33" s="2">
        <v>47</v>
      </c>
      <c r="B33" s="9" t="s">
        <v>65</v>
      </c>
      <c r="C33" s="9" t="s">
        <v>66</v>
      </c>
      <c r="D33" s="4" t="s">
        <v>17</v>
      </c>
      <c r="E33" s="7">
        <v>4903</v>
      </c>
      <c r="F33" s="7">
        <v>2490</v>
      </c>
      <c r="G33" s="7">
        <v>2413</v>
      </c>
      <c r="H33" s="113">
        <f t="shared" si="0"/>
        <v>2.4564091336536065E-3</v>
      </c>
      <c r="I33" s="7">
        <v>940</v>
      </c>
      <c r="J33" s="114">
        <f t="shared" si="1"/>
        <v>0.19171935549663471</v>
      </c>
      <c r="K33" s="7">
        <v>2900</v>
      </c>
      <c r="L33" s="114">
        <f t="shared" si="2"/>
        <v>0.59147460738323476</v>
      </c>
      <c r="M33" s="7">
        <v>1063</v>
      </c>
      <c r="N33" s="114">
        <f t="shared" si="3"/>
        <v>0.21680603712013052</v>
      </c>
      <c r="O33" s="215">
        <f t="shared" si="9"/>
        <v>36.655172413793103</v>
      </c>
      <c r="P33" s="51">
        <f t="shared" si="4"/>
        <v>69.068965517241381</v>
      </c>
      <c r="Q33" s="13">
        <v>326</v>
      </c>
      <c r="R33" s="114">
        <f t="shared" si="5"/>
        <v>6.6489904140322256E-2</v>
      </c>
      <c r="S33" s="114">
        <f t="shared" si="6"/>
        <v>0.30667920978363122</v>
      </c>
      <c r="T33" s="135">
        <v>97</v>
      </c>
      <c r="U33" s="134">
        <f t="shared" si="7"/>
        <v>1.978380583316337E-2</v>
      </c>
      <c r="V33" s="134">
        <f t="shared" si="8"/>
        <v>9.1251175917215432E-2</v>
      </c>
      <c r="W33" s="170">
        <v>-6.29</v>
      </c>
    </row>
    <row r="34" spans="1:23" ht="25.5">
      <c r="A34" s="2">
        <v>21</v>
      </c>
      <c r="B34" s="9" t="s">
        <v>36</v>
      </c>
      <c r="C34" s="9" t="s">
        <v>38</v>
      </c>
      <c r="D34" s="4" t="s">
        <v>17</v>
      </c>
      <c r="E34" s="7">
        <v>8618</v>
      </c>
      <c r="F34" s="7">
        <v>4269</v>
      </c>
      <c r="G34" s="7">
        <v>4349</v>
      </c>
      <c r="H34" s="113">
        <f t="shared" si="0"/>
        <v>4.3176287811190666E-3</v>
      </c>
      <c r="I34" s="7">
        <v>1733</v>
      </c>
      <c r="J34" s="114">
        <f t="shared" si="1"/>
        <v>0.20109074031097701</v>
      </c>
      <c r="K34" s="7">
        <v>5280</v>
      </c>
      <c r="L34" s="114">
        <f t="shared" si="2"/>
        <v>0.61267115339986078</v>
      </c>
      <c r="M34" s="7">
        <v>1605</v>
      </c>
      <c r="N34" s="114">
        <f t="shared" si="3"/>
        <v>0.18623810628916221</v>
      </c>
      <c r="O34" s="215">
        <f t="shared" si="9"/>
        <v>30.39772727272727</v>
      </c>
      <c r="P34" s="51">
        <f t="shared" si="4"/>
        <v>63.219696969696969</v>
      </c>
      <c r="Q34" s="13">
        <v>416</v>
      </c>
      <c r="R34" s="114">
        <f t="shared" si="5"/>
        <v>4.8271060570898118E-2</v>
      </c>
      <c r="S34" s="114">
        <f t="shared" si="6"/>
        <v>0.25919003115264799</v>
      </c>
      <c r="T34" s="135">
        <v>100</v>
      </c>
      <c r="U34" s="134">
        <f t="shared" si="7"/>
        <v>1.1603620329542817E-2</v>
      </c>
      <c r="V34" s="134">
        <f t="shared" si="8"/>
        <v>6.2305295950155763E-2</v>
      </c>
      <c r="W34" s="170">
        <v>-0.12</v>
      </c>
    </row>
    <row r="35" spans="1:23">
      <c r="A35" s="2">
        <v>121</v>
      </c>
      <c r="B35" s="9" t="s">
        <v>148</v>
      </c>
      <c r="C35" s="9" t="s">
        <v>149</v>
      </c>
      <c r="D35" s="4" t="s">
        <v>17</v>
      </c>
      <c r="E35" s="7">
        <v>2941</v>
      </c>
      <c r="F35" s="7">
        <v>1456</v>
      </c>
      <c r="G35" s="7">
        <v>1485</v>
      </c>
      <c r="H35" s="113">
        <f t="shared" si="0"/>
        <v>1.4734446791913639E-3</v>
      </c>
      <c r="I35" s="7">
        <v>598</v>
      </c>
      <c r="J35" s="114">
        <f t="shared" si="1"/>
        <v>0.20333219993199592</v>
      </c>
      <c r="K35" s="7">
        <v>1789</v>
      </c>
      <c r="L35" s="114">
        <f t="shared" si="2"/>
        <v>0.60829649778986739</v>
      </c>
      <c r="M35" s="7">
        <v>554</v>
      </c>
      <c r="N35" s="114">
        <f t="shared" si="3"/>
        <v>0.1883713022781367</v>
      </c>
      <c r="O35" s="215">
        <f t="shared" si="9"/>
        <v>30.967020681945222</v>
      </c>
      <c r="P35" s="51">
        <f t="shared" si="4"/>
        <v>64.393515930687542</v>
      </c>
      <c r="Q35" s="13">
        <v>185</v>
      </c>
      <c r="R35" s="114">
        <f t="shared" si="5"/>
        <v>6.2903774226453588E-2</v>
      </c>
      <c r="S35" s="114">
        <f t="shared" si="6"/>
        <v>0.33393501805054154</v>
      </c>
      <c r="T35" s="135">
        <v>47</v>
      </c>
      <c r="U35" s="134">
        <f t="shared" si="7"/>
        <v>1.5980958857531452E-2</v>
      </c>
      <c r="V35" s="134">
        <f t="shared" si="8"/>
        <v>8.4837545126353789E-2</v>
      </c>
      <c r="W35" s="170">
        <v>-4.74</v>
      </c>
    </row>
    <row r="36" spans="1:23">
      <c r="A36" s="2">
        <v>22</v>
      </c>
      <c r="B36" s="9" t="s">
        <v>36</v>
      </c>
      <c r="C36" s="9" t="s">
        <v>39</v>
      </c>
      <c r="D36" s="4" t="s">
        <v>17</v>
      </c>
      <c r="E36" s="7">
        <v>12754</v>
      </c>
      <c r="F36" s="7">
        <v>6401</v>
      </c>
      <c r="G36" s="7">
        <v>6353</v>
      </c>
      <c r="H36" s="113">
        <f t="shared" ref="H36:H67" si="10">(E36/$E$149)</f>
        <v>6.3897699552555786E-3</v>
      </c>
      <c r="I36" s="7">
        <v>2786</v>
      </c>
      <c r="J36" s="114">
        <f t="shared" ref="J36:J67" si="11">(I36/E36)</f>
        <v>0.21844127332601537</v>
      </c>
      <c r="K36" s="7">
        <v>7699</v>
      </c>
      <c r="L36" s="114">
        <f t="shared" ref="L36:L67" si="12">(K36/E36)</f>
        <v>0.60365375568449109</v>
      </c>
      <c r="M36" s="7">
        <v>2269</v>
      </c>
      <c r="N36" s="114">
        <f t="shared" ref="N36:N67" si="13">M36/E36</f>
        <v>0.17790497098949348</v>
      </c>
      <c r="O36" s="215">
        <f t="shared" si="9"/>
        <v>29.47135991687232</v>
      </c>
      <c r="P36" s="51">
        <f t="shared" ref="P36:P67" si="14">((M36+I36)/K36)*100</f>
        <v>65.657877646447588</v>
      </c>
      <c r="Q36" s="13">
        <v>629</v>
      </c>
      <c r="R36" s="114">
        <f t="shared" ref="R36:R67" si="15">Q36/E36</f>
        <v>4.9317861063195863E-2</v>
      </c>
      <c r="S36" s="114">
        <f t="shared" ref="S36:S67" si="16">(Q36/M36)</f>
        <v>0.27721463199647423</v>
      </c>
      <c r="T36" s="135">
        <v>157</v>
      </c>
      <c r="U36" s="134">
        <f t="shared" ref="U36:U67" si="17">T36/E36</f>
        <v>1.2309863572212639E-2</v>
      </c>
      <c r="V36" s="134">
        <f t="shared" ref="V36:V67" si="18">T36/M36</f>
        <v>6.9193477302776557E-2</v>
      </c>
      <c r="W36" s="88">
        <v>0</v>
      </c>
    </row>
    <row r="37" spans="1:23">
      <c r="A37" s="2">
        <v>79</v>
      </c>
      <c r="B37" s="9" t="s">
        <v>102</v>
      </c>
      <c r="C37" s="9" t="s">
        <v>104</v>
      </c>
      <c r="D37" s="4" t="s">
        <v>17</v>
      </c>
      <c r="E37" s="7">
        <v>4876</v>
      </c>
      <c r="F37" s="7">
        <v>2455</v>
      </c>
      <c r="G37" s="7">
        <v>2421</v>
      </c>
      <c r="H37" s="113">
        <f t="shared" si="10"/>
        <v>2.4428820998766035E-3</v>
      </c>
      <c r="I37" s="7">
        <v>798</v>
      </c>
      <c r="J37" s="114">
        <f t="shared" si="11"/>
        <v>0.16365873666940114</v>
      </c>
      <c r="K37" s="7">
        <v>2813</v>
      </c>
      <c r="L37" s="114">
        <f t="shared" si="12"/>
        <v>0.57690730106644794</v>
      </c>
      <c r="M37" s="7">
        <v>1265</v>
      </c>
      <c r="N37" s="114">
        <f t="shared" si="13"/>
        <v>0.25943396226415094</v>
      </c>
      <c r="O37" s="215">
        <f t="shared" si="9"/>
        <v>44.969783149662284</v>
      </c>
      <c r="P37" s="51">
        <f t="shared" si="14"/>
        <v>73.338073231425525</v>
      </c>
      <c r="Q37" s="13">
        <v>393</v>
      </c>
      <c r="R37" s="114">
        <f t="shared" si="15"/>
        <v>8.0598851517637404E-2</v>
      </c>
      <c r="S37" s="114">
        <f t="shared" si="16"/>
        <v>0.31067193675889326</v>
      </c>
      <c r="T37" s="135">
        <v>123</v>
      </c>
      <c r="U37" s="134">
        <f t="shared" si="17"/>
        <v>2.5225594749794914E-2</v>
      </c>
      <c r="V37" s="134">
        <f t="shared" si="18"/>
        <v>9.7233201581027662E-2</v>
      </c>
      <c r="W37" s="170">
        <v>-3.46</v>
      </c>
    </row>
    <row r="38" spans="1:23" ht="25.5">
      <c r="A38" s="2">
        <v>58</v>
      </c>
      <c r="B38" s="9" t="s">
        <v>74</v>
      </c>
      <c r="C38" s="9" t="s">
        <v>77</v>
      </c>
      <c r="D38" s="4" t="s">
        <v>31</v>
      </c>
      <c r="E38" s="7">
        <v>7075</v>
      </c>
      <c r="F38" s="7">
        <v>3527</v>
      </c>
      <c r="G38" s="7">
        <v>3548</v>
      </c>
      <c r="H38" s="113">
        <f t="shared" si="10"/>
        <v>3.5445838508258755E-3</v>
      </c>
      <c r="I38" s="7">
        <v>1289</v>
      </c>
      <c r="J38" s="114">
        <f t="shared" si="11"/>
        <v>0.18219081272084806</v>
      </c>
      <c r="K38" s="7">
        <v>4201</v>
      </c>
      <c r="L38" s="114">
        <f t="shared" si="12"/>
        <v>0.59378091872791516</v>
      </c>
      <c r="M38" s="7">
        <v>1585</v>
      </c>
      <c r="N38" s="114">
        <f t="shared" si="13"/>
        <v>0.22402826855123675</v>
      </c>
      <c r="O38" s="215">
        <f t="shared" si="9"/>
        <v>37.729112116162817</v>
      </c>
      <c r="P38" s="51">
        <f t="shared" si="14"/>
        <v>68.412282789811954</v>
      </c>
      <c r="Q38" s="13">
        <v>458</v>
      </c>
      <c r="R38" s="114">
        <f t="shared" si="15"/>
        <v>6.473498233215548E-2</v>
      </c>
      <c r="S38" s="114">
        <f t="shared" si="16"/>
        <v>0.2889589905362776</v>
      </c>
      <c r="T38" s="135">
        <v>120</v>
      </c>
      <c r="U38" s="134">
        <f t="shared" si="17"/>
        <v>1.6961130742049468E-2</v>
      </c>
      <c r="V38" s="134">
        <f t="shared" si="18"/>
        <v>7.5709779179810727E-2</v>
      </c>
      <c r="W38" s="170">
        <v>-5.62</v>
      </c>
    </row>
    <row r="39" spans="1:23">
      <c r="A39" s="2">
        <v>96</v>
      </c>
      <c r="B39" s="9" t="s">
        <v>120</v>
      </c>
      <c r="C39" s="9" t="s">
        <v>122</v>
      </c>
      <c r="D39" s="4" t="s">
        <v>17</v>
      </c>
      <c r="E39" s="7">
        <v>6837</v>
      </c>
      <c r="F39" s="7">
        <v>3441</v>
      </c>
      <c r="G39" s="7">
        <v>3396</v>
      </c>
      <c r="H39" s="113">
        <f t="shared" si="10"/>
        <v>3.4253455530878461E-3</v>
      </c>
      <c r="I39" s="7">
        <v>1357</v>
      </c>
      <c r="J39" s="114">
        <f t="shared" si="11"/>
        <v>0.19847886499926867</v>
      </c>
      <c r="K39" s="7">
        <v>3999</v>
      </c>
      <c r="L39" s="114">
        <f t="shared" si="12"/>
        <v>0.58490566037735847</v>
      </c>
      <c r="M39" s="7">
        <v>1481</v>
      </c>
      <c r="N39" s="114">
        <f t="shared" si="13"/>
        <v>0.21661547462337283</v>
      </c>
      <c r="O39" s="215">
        <f t="shared" si="9"/>
        <v>37.034258564641156</v>
      </c>
      <c r="P39" s="51">
        <f t="shared" si="14"/>
        <v>70.967741935483872</v>
      </c>
      <c r="Q39" s="13">
        <v>398</v>
      </c>
      <c r="R39" s="114">
        <f t="shared" si="15"/>
        <v>5.8212666374140708E-2</v>
      </c>
      <c r="S39" s="114">
        <f t="shared" si="16"/>
        <v>0.26873733963538149</v>
      </c>
      <c r="T39" s="135">
        <v>96</v>
      </c>
      <c r="U39" s="134">
        <f t="shared" si="17"/>
        <v>1.4041246160596753E-2</v>
      </c>
      <c r="V39" s="134">
        <f t="shared" si="18"/>
        <v>6.4821066846725187E-2</v>
      </c>
      <c r="W39" s="170">
        <v>-3.2</v>
      </c>
    </row>
    <row r="40" spans="1:23">
      <c r="A40" s="2">
        <v>97</v>
      </c>
      <c r="B40" s="9" t="s">
        <v>120</v>
      </c>
      <c r="C40" s="9" t="s">
        <v>123</v>
      </c>
      <c r="D40" s="4" t="s">
        <v>17</v>
      </c>
      <c r="E40" s="7">
        <v>4793</v>
      </c>
      <c r="F40" s="7">
        <v>2307</v>
      </c>
      <c r="G40" s="7">
        <v>2486</v>
      </c>
      <c r="H40" s="113">
        <f t="shared" si="10"/>
        <v>2.4012989960435932E-3</v>
      </c>
      <c r="I40" s="7">
        <v>1008</v>
      </c>
      <c r="J40" s="114">
        <f t="shared" si="11"/>
        <v>0.21030669726684748</v>
      </c>
      <c r="K40" s="7">
        <v>2852</v>
      </c>
      <c r="L40" s="114">
        <f t="shared" si="12"/>
        <v>0.59503442520342165</v>
      </c>
      <c r="M40" s="7">
        <v>933</v>
      </c>
      <c r="N40" s="114">
        <f t="shared" si="13"/>
        <v>0.19465887752973085</v>
      </c>
      <c r="O40" s="215">
        <f t="shared" si="9"/>
        <v>32.713884992987381</v>
      </c>
      <c r="P40" s="51">
        <f t="shared" si="14"/>
        <v>68.057503506311363</v>
      </c>
      <c r="Q40" s="13">
        <v>250</v>
      </c>
      <c r="R40" s="114">
        <f t="shared" si="15"/>
        <v>5.2159399123722097E-2</v>
      </c>
      <c r="S40" s="114">
        <f t="shared" si="16"/>
        <v>0.26795284030010719</v>
      </c>
      <c r="T40" s="135">
        <v>55</v>
      </c>
      <c r="U40" s="134">
        <f t="shared" si="17"/>
        <v>1.1475067807218861E-2</v>
      </c>
      <c r="V40" s="134">
        <f t="shared" si="18"/>
        <v>5.8949624866023578E-2</v>
      </c>
      <c r="W40" s="170">
        <v>-3.54</v>
      </c>
    </row>
    <row r="41" spans="1:23">
      <c r="A41" s="2">
        <v>131</v>
      </c>
      <c r="B41" s="9" t="s">
        <v>154</v>
      </c>
      <c r="C41" s="9" t="s">
        <v>160</v>
      </c>
      <c r="D41" s="4" t="s">
        <v>17</v>
      </c>
      <c r="E41" s="7">
        <v>10243</v>
      </c>
      <c r="F41" s="7">
        <v>5176</v>
      </c>
      <c r="G41" s="7">
        <v>5067</v>
      </c>
      <c r="H41" s="113">
        <f t="shared" si="10"/>
        <v>5.1317558139942678E-3</v>
      </c>
      <c r="I41" s="7">
        <v>2018</v>
      </c>
      <c r="J41" s="114">
        <f t="shared" si="11"/>
        <v>0.19701259396661133</v>
      </c>
      <c r="K41" s="7">
        <v>6213</v>
      </c>
      <c r="L41" s="114">
        <f t="shared" si="12"/>
        <v>0.60656057795567708</v>
      </c>
      <c r="M41" s="7">
        <v>2012</v>
      </c>
      <c r="N41" s="114">
        <f t="shared" si="13"/>
        <v>0.19642682807771161</v>
      </c>
      <c r="O41" s="215">
        <f t="shared" si="9"/>
        <v>32.383711572509256</v>
      </c>
      <c r="P41" s="51">
        <f t="shared" si="14"/>
        <v>64.863994849509098</v>
      </c>
      <c r="Q41" s="13">
        <v>548</v>
      </c>
      <c r="R41" s="114">
        <f t="shared" si="15"/>
        <v>5.3499951186175926E-2</v>
      </c>
      <c r="S41" s="114">
        <f t="shared" si="16"/>
        <v>0.27236580516898606</v>
      </c>
      <c r="T41" s="135">
        <v>118</v>
      </c>
      <c r="U41" s="134">
        <f t="shared" si="17"/>
        <v>1.1520062481694815E-2</v>
      </c>
      <c r="V41" s="134">
        <f t="shared" si="18"/>
        <v>5.8648111332007952E-2</v>
      </c>
      <c r="W41" s="170">
        <v>-1.57</v>
      </c>
    </row>
    <row r="42" spans="1:23">
      <c r="A42" s="2">
        <v>140</v>
      </c>
      <c r="B42" s="9" t="s">
        <v>167</v>
      </c>
      <c r="C42" s="9" t="s">
        <v>169</v>
      </c>
      <c r="D42" s="4" t="s">
        <v>17</v>
      </c>
      <c r="E42" s="7">
        <v>4930</v>
      </c>
      <c r="F42" s="7">
        <v>2432</v>
      </c>
      <c r="G42" s="7">
        <v>2498</v>
      </c>
      <c r="H42" s="113">
        <f t="shared" si="10"/>
        <v>2.46993616743061E-3</v>
      </c>
      <c r="I42" s="7">
        <v>933</v>
      </c>
      <c r="J42" s="114">
        <f t="shared" si="11"/>
        <v>0.18924949290060852</v>
      </c>
      <c r="K42" s="7">
        <v>2876</v>
      </c>
      <c r="L42" s="114">
        <f t="shared" si="12"/>
        <v>0.58336713995943201</v>
      </c>
      <c r="M42" s="7">
        <v>1121</v>
      </c>
      <c r="N42" s="114">
        <f t="shared" si="13"/>
        <v>0.22738336713995944</v>
      </c>
      <c r="O42" s="215">
        <f t="shared" si="9"/>
        <v>38.977746870653682</v>
      </c>
      <c r="P42" s="51">
        <f t="shared" si="14"/>
        <v>71.418636995827541</v>
      </c>
      <c r="Q42" s="13">
        <v>316</v>
      </c>
      <c r="R42" s="114">
        <f t="shared" si="15"/>
        <v>6.4097363083164299E-2</v>
      </c>
      <c r="S42" s="114">
        <f t="shared" si="16"/>
        <v>0.28189116859946478</v>
      </c>
      <c r="T42" s="135">
        <v>83</v>
      </c>
      <c r="U42" s="134">
        <f t="shared" si="17"/>
        <v>1.6835699797160243E-2</v>
      </c>
      <c r="V42" s="134">
        <f t="shared" si="18"/>
        <v>7.4041034790365751E-2</v>
      </c>
      <c r="W42" s="170">
        <v>-7.92</v>
      </c>
    </row>
    <row r="43" spans="1:23" ht="25.5">
      <c r="A43" s="2">
        <v>48</v>
      </c>
      <c r="B43" s="9" t="s">
        <v>65</v>
      </c>
      <c r="C43" s="9" t="s">
        <v>67</v>
      </c>
      <c r="D43" s="4" t="s">
        <v>31</v>
      </c>
      <c r="E43" s="7">
        <v>13581</v>
      </c>
      <c r="F43" s="7">
        <v>6850</v>
      </c>
      <c r="G43" s="7">
        <v>6731</v>
      </c>
      <c r="H43" s="113">
        <f t="shared" si="10"/>
        <v>6.8040979898326805E-3</v>
      </c>
      <c r="I43" s="7">
        <v>2403</v>
      </c>
      <c r="J43" s="114">
        <f t="shared" si="11"/>
        <v>0.17693836978131214</v>
      </c>
      <c r="K43" s="7">
        <v>8096</v>
      </c>
      <c r="L43" s="114">
        <f t="shared" si="12"/>
        <v>0.59612694205139538</v>
      </c>
      <c r="M43" s="7">
        <v>3082</v>
      </c>
      <c r="N43" s="114">
        <f t="shared" si="13"/>
        <v>0.22693468816729254</v>
      </c>
      <c r="O43" s="215">
        <f t="shared" si="9"/>
        <v>38.06818181818182</v>
      </c>
      <c r="P43" s="51">
        <f t="shared" si="14"/>
        <v>67.749505928853765</v>
      </c>
      <c r="Q43" s="13">
        <v>993</v>
      </c>
      <c r="R43" s="114">
        <f t="shared" si="15"/>
        <v>7.3116854428981665E-2</v>
      </c>
      <c r="S43" s="114">
        <f t="shared" si="16"/>
        <v>0.32219338092147953</v>
      </c>
      <c r="T43" s="135">
        <v>244</v>
      </c>
      <c r="U43" s="134">
        <f t="shared" si="17"/>
        <v>1.7966276415580591E-2</v>
      </c>
      <c r="V43" s="134">
        <f t="shared" si="18"/>
        <v>7.9169370538611297E-2</v>
      </c>
      <c r="W43" s="170">
        <v>-5.58</v>
      </c>
    </row>
    <row r="44" spans="1:23" ht="25.5">
      <c r="A44" s="2">
        <v>36</v>
      </c>
      <c r="B44" s="9" t="s">
        <v>52</v>
      </c>
      <c r="C44" s="9" t="s">
        <v>54</v>
      </c>
      <c r="D44" s="4" t="s">
        <v>16</v>
      </c>
      <c r="E44" s="7">
        <v>11261</v>
      </c>
      <c r="F44" s="7">
        <v>5906</v>
      </c>
      <c r="G44" s="7">
        <v>5355</v>
      </c>
      <c r="H44" s="113">
        <f t="shared" si="10"/>
        <v>5.6417750875123939E-3</v>
      </c>
      <c r="I44" s="7">
        <v>1916</v>
      </c>
      <c r="J44" s="114">
        <f t="shared" si="11"/>
        <v>0.1701447473581387</v>
      </c>
      <c r="K44" s="7">
        <v>6543</v>
      </c>
      <c r="L44" s="114">
        <f t="shared" si="12"/>
        <v>0.58103187993961458</v>
      </c>
      <c r="M44" s="7">
        <v>2802</v>
      </c>
      <c r="N44" s="114">
        <f t="shared" si="13"/>
        <v>0.24882337270224669</v>
      </c>
      <c r="O44" s="215">
        <f t="shared" si="9"/>
        <v>42.824392480513524</v>
      </c>
      <c r="P44" s="51">
        <f t="shared" si="14"/>
        <v>72.107595904019561</v>
      </c>
      <c r="Q44" s="13">
        <v>851</v>
      </c>
      <c r="R44" s="114">
        <f t="shared" si="15"/>
        <v>7.5570553236835092E-2</v>
      </c>
      <c r="S44" s="114">
        <f t="shared" si="16"/>
        <v>0.30371163454675232</v>
      </c>
      <c r="T44" s="135">
        <v>223</v>
      </c>
      <c r="U44" s="134">
        <f t="shared" si="17"/>
        <v>1.9802859426338693E-2</v>
      </c>
      <c r="V44" s="134">
        <f t="shared" si="18"/>
        <v>7.9586009992862236E-2</v>
      </c>
      <c r="W44" s="170">
        <v>-4.3899999999999997</v>
      </c>
    </row>
    <row r="45" spans="1:23" ht="25.5">
      <c r="A45" s="2">
        <v>37</v>
      </c>
      <c r="B45" s="9" t="s">
        <v>52</v>
      </c>
      <c r="C45" s="9" t="s">
        <v>54</v>
      </c>
      <c r="D45" s="4" t="s">
        <v>17</v>
      </c>
      <c r="E45" s="7">
        <v>8866</v>
      </c>
      <c r="F45" s="7">
        <v>4409</v>
      </c>
      <c r="G45" s="7">
        <v>4457</v>
      </c>
      <c r="H45" s="113">
        <f t="shared" si="10"/>
        <v>4.4418770913670974E-3</v>
      </c>
      <c r="I45" s="7">
        <v>1793</v>
      </c>
      <c r="J45" s="114">
        <f t="shared" si="11"/>
        <v>0.20223325062034739</v>
      </c>
      <c r="K45" s="7">
        <v>5388</v>
      </c>
      <c r="L45" s="114">
        <f t="shared" si="12"/>
        <v>0.60771486577938194</v>
      </c>
      <c r="M45" s="7">
        <v>1685</v>
      </c>
      <c r="N45" s="114">
        <f t="shared" si="13"/>
        <v>0.1900518836002707</v>
      </c>
      <c r="O45" s="215">
        <f t="shared" si="9"/>
        <v>31.273199703043801</v>
      </c>
      <c r="P45" s="51">
        <f t="shared" si="14"/>
        <v>64.550853749072019</v>
      </c>
      <c r="Q45" s="13">
        <v>492</v>
      </c>
      <c r="R45" s="114">
        <f t="shared" si="15"/>
        <v>5.549289420257162E-2</v>
      </c>
      <c r="S45" s="114">
        <f t="shared" si="16"/>
        <v>0.29198813056379824</v>
      </c>
      <c r="T45" s="135">
        <v>157</v>
      </c>
      <c r="U45" s="134">
        <f t="shared" si="17"/>
        <v>1.7708098353259642E-2</v>
      </c>
      <c r="V45" s="134">
        <f t="shared" si="18"/>
        <v>9.3175074183976261E-2</v>
      </c>
      <c r="W45" s="170">
        <v>-1.81</v>
      </c>
    </row>
    <row r="46" spans="1:23">
      <c r="A46" s="2">
        <v>116</v>
      </c>
      <c r="B46" s="9" t="s">
        <v>141</v>
      </c>
      <c r="C46" s="9" t="s">
        <v>143</v>
      </c>
      <c r="D46" s="4" t="s">
        <v>17</v>
      </c>
      <c r="E46" s="7">
        <v>4887</v>
      </c>
      <c r="F46" s="7">
        <v>2436</v>
      </c>
      <c r="G46" s="7">
        <v>2451</v>
      </c>
      <c r="H46" s="113">
        <f t="shared" si="10"/>
        <v>2.4483931136376046E-3</v>
      </c>
      <c r="I46" s="7">
        <v>979</v>
      </c>
      <c r="J46" s="114">
        <f t="shared" si="11"/>
        <v>0.20032739922242684</v>
      </c>
      <c r="K46" s="7">
        <v>2840</v>
      </c>
      <c r="L46" s="114">
        <f t="shared" si="12"/>
        <v>0.58113361980765299</v>
      </c>
      <c r="M46" s="7">
        <v>1068</v>
      </c>
      <c r="N46" s="114">
        <f t="shared" si="13"/>
        <v>0.21853898096992019</v>
      </c>
      <c r="O46" s="215">
        <f t="shared" si="9"/>
        <v>37.605633802816904</v>
      </c>
      <c r="P46" s="51">
        <f t="shared" si="14"/>
        <v>72.077464788732399</v>
      </c>
      <c r="Q46" s="13">
        <v>308</v>
      </c>
      <c r="R46" s="114">
        <f t="shared" si="15"/>
        <v>6.3024350317167993E-2</v>
      </c>
      <c r="S46" s="114">
        <f t="shared" si="16"/>
        <v>0.28838951310861421</v>
      </c>
      <c r="T46" s="135">
        <v>84</v>
      </c>
      <c r="U46" s="134">
        <f t="shared" si="17"/>
        <v>1.7188459177409455E-2</v>
      </c>
      <c r="V46" s="134">
        <f t="shared" si="18"/>
        <v>7.8651685393258425E-2</v>
      </c>
      <c r="W46" s="170">
        <v>-2.04</v>
      </c>
    </row>
    <row r="47" spans="1:23" ht="25.5">
      <c r="A47" s="2">
        <v>15</v>
      </c>
      <c r="B47" s="9" t="s">
        <v>25</v>
      </c>
      <c r="C47" s="9" t="s">
        <v>30</v>
      </c>
      <c r="D47" s="4" t="s">
        <v>31</v>
      </c>
      <c r="E47" s="7">
        <v>3731</v>
      </c>
      <c r="F47" s="7">
        <v>1841</v>
      </c>
      <c r="G47" s="7">
        <v>1890</v>
      </c>
      <c r="H47" s="113">
        <f t="shared" si="10"/>
        <v>1.8692356674814617E-3</v>
      </c>
      <c r="I47" s="7">
        <v>800</v>
      </c>
      <c r="J47" s="114">
        <f t="shared" si="11"/>
        <v>0.21441972661484857</v>
      </c>
      <c r="K47" s="7">
        <v>2162</v>
      </c>
      <c r="L47" s="114">
        <f t="shared" si="12"/>
        <v>0.57946931117662825</v>
      </c>
      <c r="M47" s="7">
        <v>769</v>
      </c>
      <c r="N47" s="114">
        <f t="shared" si="13"/>
        <v>0.20611096220852318</v>
      </c>
      <c r="O47" s="215">
        <f t="shared" si="9"/>
        <v>35.568917668825165</v>
      </c>
      <c r="P47" s="51">
        <f t="shared" si="14"/>
        <v>72.57169287696577</v>
      </c>
      <c r="Q47" s="13">
        <v>239</v>
      </c>
      <c r="R47" s="114">
        <f t="shared" si="15"/>
        <v>6.4057893326186013E-2</v>
      </c>
      <c r="S47" s="114">
        <f t="shared" si="16"/>
        <v>0.31079323797139141</v>
      </c>
      <c r="T47" s="135">
        <v>74</v>
      </c>
      <c r="U47" s="134">
        <f t="shared" si="17"/>
        <v>1.9833824711873494E-2</v>
      </c>
      <c r="V47" s="134">
        <f t="shared" si="18"/>
        <v>9.6228868660598182E-2</v>
      </c>
      <c r="W47" s="170">
        <v>-6.15</v>
      </c>
    </row>
    <row r="48" spans="1:23">
      <c r="A48" s="2">
        <v>41</v>
      </c>
      <c r="B48" s="9" t="s">
        <v>58</v>
      </c>
      <c r="C48" s="9" t="s">
        <v>59</v>
      </c>
      <c r="D48" s="4" t="s">
        <v>17</v>
      </c>
      <c r="E48" s="7">
        <v>13719</v>
      </c>
      <c r="F48" s="7">
        <v>6870</v>
      </c>
      <c r="G48" s="7">
        <v>6849</v>
      </c>
      <c r="H48" s="113">
        <f t="shared" si="10"/>
        <v>6.8732361624706979E-3</v>
      </c>
      <c r="I48" s="7">
        <v>3017</v>
      </c>
      <c r="J48" s="114">
        <f t="shared" si="11"/>
        <v>0.21991398789999272</v>
      </c>
      <c r="K48" s="7">
        <v>8323</v>
      </c>
      <c r="L48" s="114">
        <f t="shared" si="12"/>
        <v>0.60667687149209126</v>
      </c>
      <c r="M48" s="7">
        <v>2379</v>
      </c>
      <c r="N48" s="114">
        <f t="shared" si="13"/>
        <v>0.17340914060791604</v>
      </c>
      <c r="O48" s="215">
        <f t="shared" si="9"/>
        <v>28.583443469902679</v>
      </c>
      <c r="P48" s="51">
        <f t="shared" si="14"/>
        <v>64.832392166286184</v>
      </c>
      <c r="Q48" s="13">
        <v>648</v>
      </c>
      <c r="R48" s="114">
        <f t="shared" si="15"/>
        <v>4.7233763393833367E-2</v>
      </c>
      <c r="S48" s="114">
        <f t="shared" si="16"/>
        <v>0.27238335435056749</v>
      </c>
      <c r="T48" s="135">
        <v>128</v>
      </c>
      <c r="U48" s="134">
        <f t="shared" si="17"/>
        <v>9.3301261024856044E-3</v>
      </c>
      <c r="V48" s="134">
        <f t="shared" si="18"/>
        <v>5.380411937788987E-2</v>
      </c>
      <c r="W48" s="171">
        <v>0.44</v>
      </c>
    </row>
    <row r="49" spans="1:23">
      <c r="A49" s="2">
        <v>42</v>
      </c>
      <c r="B49" s="9" t="s">
        <v>58</v>
      </c>
      <c r="C49" s="9" t="s">
        <v>60</v>
      </c>
      <c r="D49" s="4" t="s">
        <v>17</v>
      </c>
      <c r="E49" s="7">
        <v>6004</v>
      </c>
      <c r="F49" s="7">
        <v>2999</v>
      </c>
      <c r="G49" s="7">
        <v>3005</v>
      </c>
      <c r="H49" s="113">
        <f t="shared" si="10"/>
        <v>3.008011511004743E-3</v>
      </c>
      <c r="I49" s="7">
        <v>1145</v>
      </c>
      <c r="J49" s="114">
        <f t="shared" si="11"/>
        <v>0.19070619586942039</v>
      </c>
      <c r="K49" s="7">
        <v>3499</v>
      </c>
      <c r="L49" s="114">
        <f t="shared" si="12"/>
        <v>0.58277814790139904</v>
      </c>
      <c r="M49" s="7">
        <v>1360</v>
      </c>
      <c r="N49" s="114">
        <f t="shared" si="13"/>
        <v>0.22651565622918055</v>
      </c>
      <c r="O49" s="215">
        <f t="shared" si="9"/>
        <v>38.868248070877392</v>
      </c>
      <c r="P49" s="51">
        <f t="shared" si="14"/>
        <v>71.591883395255778</v>
      </c>
      <c r="Q49" s="13">
        <v>415</v>
      </c>
      <c r="R49" s="114">
        <f t="shared" si="15"/>
        <v>6.9120586275816118E-2</v>
      </c>
      <c r="S49" s="114">
        <f t="shared" si="16"/>
        <v>0.30514705882352944</v>
      </c>
      <c r="T49" s="135">
        <v>114</v>
      </c>
      <c r="U49" s="134">
        <f t="shared" si="17"/>
        <v>1.8987341772151899E-2</v>
      </c>
      <c r="V49" s="134">
        <f t="shared" si="18"/>
        <v>8.38235294117647E-2</v>
      </c>
      <c r="W49" s="170">
        <v>-4.8099999999999996</v>
      </c>
    </row>
    <row r="50" spans="1:23">
      <c r="A50" s="2">
        <v>49</v>
      </c>
      <c r="B50" s="9" t="s">
        <v>65</v>
      </c>
      <c r="C50" s="9" t="s">
        <v>68</v>
      </c>
      <c r="D50" s="4" t="s">
        <v>16</v>
      </c>
      <c r="E50" s="7">
        <v>67378</v>
      </c>
      <c r="F50" s="7">
        <v>35842</v>
      </c>
      <c r="G50" s="7">
        <v>31536</v>
      </c>
      <c r="H50" s="113">
        <f t="shared" si="10"/>
        <v>3.3756462289886338E-2</v>
      </c>
      <c r="I50" s="7">
        <v>10475</v>
      </c>
      <c r="J50" s="114">
        <f t="shared" si="11"/>
        <v>0.15546617590311376</v>
      </c>
      <c r="K50" s="7">
        <v>38103</v>
      </c>
      <c r="L50" s="114">
        <f t="shared" si="12"/>
        <v>0.56551099765502089</v>
      </c>
      <c r="M50" s="7">
        <v>18800</v>
      </c>
      <c r="N50" s="114">
        <f t="shared" si="13"/>
        <v>0.27902282644186532</v>
      </c>
      <c r="O50" s="215">
        <f t="shared" si="9"/>
        <v>49.339946985801639</v>
      </c>
      <c r="P50" s="51">
        <f t="shared" si="14"/>
        <v>76.831220638794846</v>
      </c>
      <c r="Q50" s="13">
        <v>6036</v>
      </c>
      <c r="R50" s="114">
        <f t="shared" si="15"/>
        <v>8.9584137255483989E-2</v>
      </c>
      <c r="S50" s="114">
        <f t="shared" si="16"/>
        <v>0.32106382978723402</v>
      </c>
      <c r="T50" s="135">
        <v>1506</v>
      </c>
      <c r="U50" s="134">
        <f t="shared" si="17"/>
        <v>2.2351509394757933E-2</v>
      </c>
      <c r="V50" s="134">
        <f t="shared" si="18"/>
        <v>8.0106382978723398E-2</v>
      </c>
      <c r="W50" s="170">
        <v>-7.23</v>
      </c>
    </row>
    <row r="51" spans="1:23">
      <c r="A51" s="2">
        <v>50</v>
      </c>
      <c r="B51" s="9" t="s">
        <v>65</v>
      </c>
      <c r="C51" s="9" t="s">
        <v>68</v>
      </c>
      <c r="D51" s="4" t="s">
        <v>17</v>
      </c>
      <c r="E51" s="7">
        <v>11990</v>
      </c>
      <c r="F51" s="7">
        <v>6032</v>
      </c>
      <c r="G51" s="7">
        <v>5958</v>
      </c>
      <c r="H51" s="113">
        <f t="shared" si="10"/>
        <v>6.0070049994914833E-3</v>
      </c>
      <c r="I51" s="7">
        <v>2319</v>
      </c>
      <c r="J51" s="114">
        <f t="shared" si="11"/>
        <v>0.19341117597998331</v>
      </c>
      <c r="K51" s="7">
        <v>7255</v>
      </c>
      <c r="L51" s="114">
        <f t="shared" si="12"/>
        <v>0.60508757297748128</v>
      </c>
      <c r="M51" s="7">
        <v>2416</v>
      </c>
      <c r="N51" s="114">
        <f t="shared" si="13"/>
        <v>0.20150125104253544</v>
      </c>
      <c r="O51" s="215">
        <f t="shared" si="9"/>
        <v>33.301171605789108</v>
      </c>
      <c r="P51" s="51">
        <f t="shared" si="14"/>
        <v>65.265334252239839</v>
      </c>
      <c r="Q51" s="13">
        <v>726</v>
      </c>
      <c r="R51" s="114">
        <f t="shared" si="15"/>
        <v>6.0550458715596334E-2</v>
      </c>
      <c r="S51" s="114">
        <f t="shared" si="16"/>
        <v>0.30049668874172186</v>
      </c>
      <c r="T51" s="135">
        <v>186</v>
      </c>
      <c r="U51" s="134">
        <f t="shared" si="17"/>
        <v>1.5512927439532944E-2</v>
      </c>
      <c r="V51" s="134">
        <f t="shared" si="18"/>
        <v>7.6986754966887422E-2</v>
      </c>
      <c r="W51" s="170">
        <v>-3.16</v>
      </c>
    </row>
    <row r="52" spans="1:23" ht="25.5">
      <c r="A52" s="2">
        <v>132</v>
      </c>
      <c r="B52" s="9" t="s">
        <v>154</v>
      </c>
      <c r="C52" s="9" t="s">
        <v>161</v>
      </c>
      <c r="D52" s="4" t="s">
        <v>31</v>
      </c>
      <c r="E52" s="7">
        <v>7167</v>
      </c>
      <c r="F52" s="7">
        <v>3699</v>
      </c>
      <c r="G52" s="7">
        <v>3468</v>
      </c>
      <c r="H52" s="113">
        <f t="shared" si="10"/>
        <v>3.5906759659178871E-3</v>
      </c>
      <c r="I52" s="7">
        <v>1326</v>
      </c>
      <c r="J52" s="114">
        <f t="shared" si="11"/>
        <v>0.18501465048137297</v>
      </c>
      <c r="K52" s="7">
        <v>4239</v>
      </c>
      <c r="L52" s="114">
        <f t="shared" si="12"/>
        <v>0.59146086228547512</v>
      </c>
      <c r="M52" s="7">
        <v>1602</v>
      </c>
      <c r="N52" s="114">
        <f t="shared" si="13"/>
        <v>0.22352448723315194</v>
      </c>
      <c r="O52" s="215">
        <f t="shared" si="9"/>
        <v>37.791932059447987</v>
      </c>
      <c r="P52" s="51">
        <f t="shared" si="14"/>
        <v>69.072894550601561</v>
      </c>
      <c r="Q52" s="13">
        <v>525</v>
      </c>
      <c r="R52" s="114">
        <f t="shared" si="15"/>
        <v>7.325240686479699E-2</v>
      </c>
      <c r="S52" s="114">
        <f t="shared" si="16"/>
        <v>0.32771535580524347</v>
      </c>
      <c r="T52" s="135">
        <v>158</v>
      </c>
      <c r="U52" s="134">
        <f t="shared" si="17"/>
        <v>2.2045486256453188E-2</v>
      </c>
      <c r="V52" s="134">
        <f t="shared" si="18"/>
        <v>9.8626716604244699E-2</v>
      </c>
      <c r="W52" s="170">
        <v>-4.17</v>
      </c>
    </row>
    <row r="53" spans="1:23" ht="25.5">
      <c r="A53" s="2">
        <v>16</v>
      </c>
      <c r="B53" s="9" t="s">
        <v>25</v>
      </c>
      <c r="C53" s="9" t="s">
        <v>32</v>
      </c>
      <c r="D53" s="4" t="s">
        <v>31</v>
      </c>
      <c r="E53" s="7">
        <v>8421</v>
      </c>
      <c r="F53" s="7">
        <v>4254</v>
      </c>
      <c r="G53" s="7">
        <v>4167</v>
      </c>
      <c r="H53" s="113">
        <f t="shared" si="10"/>
        <v>4.2189315346720423E-3</v>
      </c>
      <c r="I53" s="7">
        <v>1556</v>
      </c>
      <c r="J53" s="114">
        <f t="shared" si="11"/>
        <v>0.18477615485096782</v>
      </c>
      <c r="K53" s="7">
        <v>4980</v>
      </c>
      <c r="L53" s="114">
        <f t="shared" si="12"/>
        <v>0.59137869611685068</v>
      </c>
      <c r="M53" s="7">
        <v>1885</v>
      </c>
      <c r="N53" s="114">
        <f t="shared" si="13"/>
        <v>0.22384514903218145</v>
      </c>
      <c r="O53" s="215">
        <f t="shared" si="9"/>
        <v>37.851405622489956</v>
      </c>
      <c r="P53" s="51">
        <f t="shared" si="14"/>
        <v>69.096385542168676</v>
      </c>
      <c r="Q53" s="13">
        <v>618</v>
      </c>
      <c r="R53" s="114">
        <f t="shared" si="15"/>
        <v>7.3387958674741724E-2</v>
      </c>
      <c r="S53" s="114">
        <f t="shared" si="16"/>
        <v>0.32785145888594164</v>
      </c>
      <c r="T53" s="135">
        <v>198</v>
      </c>
      <c r="U53" s="134">
        <f t="shared" si="17"/>
        <v>2.3512646954043464E-2</v>
      </c>
      <c r="V53" s="134">
        <f t="shared" si="18"/>
        <v>0.10503978779840849</v>
      </c>
      <c r="W53" s="170">
        <v>-0.95</v>
      </c>
    </row>
    <row r="54" spans="1:23" ht="25.5">
      <c r="A54" s="2">
        <v>51</v>
      </c>
      <c r="B54" s="9" t="s">
        <v>65</v>
      </c>
      <c r="C54" s="9" t="s">
        <v>69</v>
      </c>
      <c r="D54" s="4" t="s">
        <v>31</v>
      </c>
      <c r="E54" s="7">
        <v>12431</v>
      </c>
      <c r="F54" s="7">
        <v>6365</v>
      </c>
      <c r="G54" s="7">
        <v>6066</v>
      </c>
      <c r="H54" s="113">
        <f t="shared" si="10"/>
        <v>6.2279465511825387E-3</v>
      </c>
      <c r="I54" s="7">
        <v>2129</v>
      </c>
      <c r="J54" s="114">
        <f t="shared" si="11"/>
        <v>0.17126538492478482</v>
      </c>
      <c r="K54" s="7">
        <v>7444</v>
      </c>
      <c r="L54" s="114">
        <f t="shared" si="12"/>
        <v>0.59882551685302876</v>
      </c>
      <c r="M54" s="7">
        <v>2858</v>
      </c>
      <c r="N54" s="114">
        <f t="shared" si="13"/>
        <v>0.22990909822218647</v>
      </c>
      <c r="O54" s="215">
        <f t="shared" si="9"/>
        <v>38.393336915636752</v>
      </c>
      <c r="P54" s="51">
        <f t="shared" si="14"/>
        <v>66.993551853842021</v>
      </c>
      <c r="Q54" s="13">
        <v>888</v>
      </c>
      <c r="R54" s="114">
        <f t="shared" si="15"/>
        <v>7.1434317432225891E-2</v>
      </c>
      <c r="S54" s="114">
        <f t="shared" si="16"/>
        <v>0.3107067879636109</v>
      </c>
      <c r="T54" s="135">
        <v>269</v>
      </c>
      <c r="U54" s="134">
        <f t="shared" si="17"/>
        <v>2.1639449762690048E-2</v>
      </c>
      <c r="V54" s="134">
        <f t="shared" si="18"/>
        <v>9.4121763470958714E-2</v>
      </c>
      <c r="W54" s="170">
        <v>-4.08</v>
      </c>
    </row>
    <row r="55" spans="1:23" ht="25.5">
      <c r="A55" s="2">
        <v>141</v>
      </c>
      <c r="B55" s="9" t="s">
        <v>167</v>
      </c>
      <c r="C55" s="9" t="s">
        <v>170</v>
      </c>
      <c r="D55" s="4" t="s">
        <v>31</v>
      </c>
      <c r="E55" s="7">
        <v>8458</v>
      </c>
      <c r="F55" s="7">
        <v>4302</v>
      </c>
      <c r="G55" s="7">
        <v>4156</v>
      </c>
      <c r="H55" s="113">
        <f t="shared" si="10"/>
        <v>4.2374685809590468E-3</v>
      </c>
      <c r="I55" s="7">
        <v>1621</v>
      </c>
      <c r="J55" s="114">
        <f t="shared" si="11"/>
        <v>0.19165287301962639</v>
      </c>
      <c r="K55" s="7">
        <v>4711</v>
      </c>
      <c r="L55" s="114">
        <f t="shared" si="12"/>
        <v>0.55698746748640338</v>
      </c>
      <c r="M55" s="7">
        <v>2126</v>
      </c>
      <c r="N55" s="114">
        <f t="shared" si="13"/>
        <v>0.25135965949397021</v>
      </c>
      <c r="O55" s="215">
        <f t="shared" si="9"/>
        <v>45.128422840161328</v>
      </c>
      <c r="P55" s="51">
        <f t="shared" si="14"/>
        <v>79.53725323710465</v>
      </c>
      <c r="Q55" s="13">
        <v>646</v>
      </c>
      <c r="R55" s="114">
        <f t="shared" si="15"/>
        <v>7.6377394183021988E-2</v>
      </c>
      <c r="S55" s="114">
        <f t="shared" si="16"/>
        <v>0.30385700846660396</v>
      </c>
      <c r="T55" s="135">
        <v>170</v>
      </c>
      <c r="U55" s="134">
        <f t="shared" si="17"/>
        <v>2.0099314258689997E-2</v>
      </c>
      <c r="V55" s="134">
        <f t="shared" si="18"/>
        <v>7.9962370649106301E-2</v>
      </c>
      <c r="W55" s="170">
        <v>-5.31</v>
      </c>
    </row>
    <row r="56" spans="1:23" ht="25.5">
      <c r="A56" s="2">
        <v>70</v>
      </c>
      <c r="B56" s="9" t="s">
        <v>91</v>
      </c>
      <c r="C56" s="9" t="s">
        <v>93</v>
      </c>
      <c r="D56" s="4" t="s">
        <v>17</v>
      </c>
      <c r="E56" s="7">
        <v>4555</v>
      </c>
      <c r="F56" s="7">
        <v>2358</v>
      </c>
      <c r="G56" s="7">
        <v>2197</v>
      </c>
      <c r="H56" s="113">
        <f t="shared" si="10"/>
        <v>2.2820606983055638E-3</v>
      </c>
      <c r="I56" s="7">
        <v>821</v>
      </c>
      <c r="J56" s="114">
        <f t="shared" si="11"/>
        <v>0.18024149286498353</v>
      </c>
      <c r="K56" s="7">
        <v>2638</v>
      </c>
      <c r="L56" s="114">
        <f t="shared" si="12"/>
        <v>0.57914379802414928</v>
      </c>
      <c r="M56" s="7">
        <v>1096</v>
      </c>
      <c r="N56" s="114">
        <f t="shared" si="13"/>
        <v>0.24061470911086719</v>
      </c>
      <c r="O56" s="215">
        <f t="shared" si="9"/>
        <v>41.546626231993933</v>
      </c>
      <c r="P56" s="51">
        <f t="shared" si="14"/>
        <v>72.668688400303267</v>
      </c>
      <c r="Q56" s="13">
        <v>341</v>
      </c>
      <c r="R56" s="114">
        <f t="shared" si="15"/>
        <v>7.486278814489572E-2</v>
      </c>
      <c r="S56" s="114">
        <f t="shared" si="16"/>
        <v>0.31113138686131386</v>
      </c>
      <c r="T56" s="135">
        <v>83</v>
      </c>
      <c r="U56" s="134">
        <f t="shared" si="17"/>
        <v>1.8221734357848518E-2</v>
      </c>
      <c r="V56" s="134">
        <f t="shared" si="18"/>
        <v>7.5729927007299275E-2</v>
      </c>
      <c r="W56" s="170">
        <v>-4.62</v>
      </c>
    </row>
    <row r="57" spans="1:23">
      <c r="A57" s="2">
        <v>98</v>
      </c>
      <c r="B57" s="9" t="s">
        <v>120</v>
      </c>
      <c r="C57" s="9" t="s">
        <v>124</v>
      </c>
      <c r="D57" s="4" t="s">
        <v>17</v>
      </c>
      <c r="E57" s="7">
        <v>7692</v>
      </c>
      <c r="F57" s="7">
        <v>3831</v>
      </c>
      <c r="G57" s="7">
        <v>3861</v>
      </c>
      <c r="H57" s="113">
        <f t="shared" si="10"/>
        <v>3.8537016226929521E-3</v>
      </c>
      <c r="I57" s="7">
        <v>1556</v>
      </c>
      <c r="J57" s="114">
        <f t="shared" si="11"/>
        <v>0.20228809152366095</v>
      </c>
      <c r="K57" s="7">
        <v>4522</v>
      </c>
      <c r="L57" s="114">
        <f t="shared" si="12"/>
        <v>0.58788351534061367</v>
      </c>
      <c r="M57" s="7">
        <v>1614</v>
      </c>
      <c r="N57" s="114">
        <f t="shared" si="13"/>
        <v>0.20982839313572543</v>
      </c>
      <c r="O57" s="215">
        <f t="shared" si="9"/>
        <v>35.692171605484297</v>
      </c>
      <c r="P57" s="51">
        <f t="shared" si="14"/>
        <v>70.101724900486502</v>
      </c>
      <c r="Q57" s="13">
        <v>448</v>
      </c>
      <c r="R57" s="114">
        <f t="shared" si="15"/>
        <v>5.8242329693187725E-2</v>
      </c>
      <c r="S57" s="114">
        <f t="shared" si="16"/>
        <v>0.27757125154894674</v>
      </c>
      <c r="T57" s="135">
        <v>106</v>
      </c>
      <c r="U57" s="134">
        <f t="shared" si="17"/>
        <v>1.3780551222048881E-2</v>
      </c>
      <c r="V57" s="134">
        <f t="shared" si="18"/>
        <v>6.5675340768277565E-2</v>
      </c>
      <c r="W57" s="170">
        <v>-5.31</v>
      </c>
    </row>
    <row r="58" spans="1:23" ht="25.5">
      <c r="A58" s="2">
        <v>91</v>
      </c>
      <c r="B58" s="9" t="s">
        <v>115</v>
      </c>
      <c r="C58" s="9" t="s">
        <v>116</v>
      </c>
      <c r="D58" s="4" t="s">
        <v>31</v>
      </c>
      <c r="E58" s="7">
        <v>6496</v>
      </c>
      <c r="F58" s="7">
        <v>3242</v>
      </c>
      <c r="G58" s="7">
        <v>3254</v>
      </c>
      <c r="H58" s="113">
        <f t="shared" si="10"/>
        <v>3.254504126496804E-3</v>
      </c>
      <c r="I58" s="7">
        <v>1332</v>
      </c>
      <c r="J58" s="114">
        <f t="shared" si="11"/>
        <v>0.20504926108374386</v>
      </c>
      <c r="K58" s="7">
        <v>3770</v>
      </c>
      <c r="L58" s="114">
        <f t="shared" si="12"/>
        <v>0.5803571428571429</v>
      </c>
      <c r="M58" s="7">
        <v>1394</v>
      </c>
      <c r="N58" s="114">
        <f t="shared" si="13"/>
        <v>0.2145935960591133</v>
      </c>
      <c r="O58" s="215">
        <f t="shared" si="9"/>
        <v>36.976127320954902</v>
      </c>
      <c r="P58" s="51">
        <f t="shared" si="14"/>
        <v>72.307692307692307</v>
      </c>
      <c r="Q58" s="13">
        <v>388</v>
      </c>
      <c r="R58" s="114">
        <f t="shared" si="15"/>
        <v>5.972906403940887E-2</v>
      </c>
      <c r="S58" s="114">
        <f t="shared" si="16"/>
        <v>0.27833572453371591</v>
      </c>
      <c r="T58" s="135">
        <v>129</v>
      </c>
      <c r="U58" s="134">
        <f t="shared" si="17"/>
        <v>1.9858374384236453E-2</v>
      </c>
      <c r="V58" s="134">
        <f t="shared" si="18"/>
        <v>9.2539454806312774E-2</v>
      </c>
      <c r="W58" s="170">
        <v>-4.5999999999999996</v>
      </c>
    </row>
    <row r="59" spans="1:23" ht="25.5">
      <c r="A59" s="2">
        <v>73</v>
      </c>
      <c r="B59" s="9" t="s">
        <v>96</v>
      </c>
      <c r="C59" s="9" t="s">
        <v>97</v>
      </c>
      <c r="D59" s="4" t="s">
        <v>31</v>
      </c>
      <c r="E59" s="7">
        <v>12161</v>
      </c>
      <c r="F59" s="7">
        <v>6034</v>
      </c>
      <c r="G59" s="7">
        <v>6127</v>
      </c>
      <c r="H59" s="113">
        <f t="shared" si="10"/>
        <v>6.0926762134125047E-3</v>
      </c>
      <c r="I59" s="7">
        <v>2246</v>
      </c>
      <c r="J59" s="114">
        <f t="shared" si="11"/>
        <v>0.18468875914809638</v>
      </c>
      <c r="K59" s="7">
        <v>7162</v>
      </c>
      <c r="L59" s="114">
        <f t="shared" si="12"/>
        <v>0.58893183126387627</v>
      </c>
      <c r="M59" s="7">
        <v>2753</v>
      </c>
      <c r="N59" s="114">
        <f t="shared" si="13"/>
        <v>0.2263794095880273</v>
      </c>
      <c r="O59" s="215">
        <f t="shared" si="9"/>
        <v>38.438983524155262</v>
      </c>
      <c r="P59" s="51">
        <f t="shared" si="14"/>
        <v>69.798938843898355</v>
      </c>
      <c r="Q59" s="13">
        <v>828</v>
      </c>
      <c r="R59" s="114">
        <f t="shared" si="15"/>
        <v>6.8086506043910866E-2</v>
      </c>
      <c r="S59" s="114">
        <f t="shared" si="16"/>
        <v>0.3007628042135852</v>
      </c>
      <c r="T59" s="135">
        <v>244</v>
      </c>
      <c r="U59" s="134">
        <f t="shared" si="17"/>
        <v>2.0064139462215278E-2</v>
      </c>
      <c r="V59" s="134">
        <f t="shared" si="18"/>
        <v>8.8630584816563746E-2</v>
      </c>
      <c r="W59" s="170">
        <v>-4.66</v>
      </c>
    </row>
    <row r="60" spans="1:23">
      <c r="A60" s="2">
        <v>117</v>
      </c>
      <c r="B60" s="9" t="s">
        <v>141</v>
      </c>
      <c r="C60" s="9" t="s">
        <v>144</v>
      </c>
      <c r="D60" s="4" t="s">
        <v>17</v>
      </c>
      <c r="E60" s="7">
        <v>4217</v>
      </c>
      <c r="F60" s="7">
        <v>2072</v>
      </c>
      <c r="G60" s="7">
        <v>2145</v>
      </c>
      <c r="H60" s="113">
        <f t="shared" si="10"/>
        <v>2.1127222754675217E-3</v>
      </c>
      <c r="I60" s="7">
        <v>907</v>
      </c>
      <c r="J60" s="114">
        <f t="shared" si="11"/>
        <v>0.21508181171448898</v>
      </c>
      <c r="K60" s="7">
        <v>2444</v>
      </c>
      <c r="L60" s="114">
        <f t="shared" si="12"/>
        <v>0.5795589281479725</v>
      </c>
      <c r="M60" s="7">
        <v>866</v>
      </c>
      <c r="N60" s="114">
        <f t="shared" si="13"/>
        <v>0.20535926013753852</v>
      </c>
      <c r="O60" s="215">
        <f t="shared" si="9"/>
        <v>35.43371522094926</v>
      </c>
      <c r="P60" s="51">
        <f t="shared" si="14"/>
        <v>72.545008183306052</v>
      </c>
      <c r="Q60" s="13">
        <v>233</v>
      </c>
      <c r="R60" s="114">
        <f t="shared" si="15"/>
        <v>5.5252549205596392E-2</v>
      </c>
      <c r="S60" s="114">
        <f t="shared" si="16"/>
        <v>0.26905311778290991</v>
      </c>
      <c r="T60" s="135">
        <v>58</v>
      </c>
      <c r="U60" s="134">
        <f t="shared" si="17"/>
        <v>1.3753853450320134E-2</v>
      </c>
      <c r="V60" s="134">
        <f t="shared" si="18"/>
        <v>6.6974595842956119E-2</v>
      </c>
      <c r="W60" s="170">
        <v>-6.43</v>
      </c>
    </row>
    <row r="61" spans="1:23" ht="25.5">
      <c r="A61" s="2">
        <v>30</v>
      </c>
      <c r="B61" s="9" t="s">
        <v>45</v>
      </c>
      <c r="C61" s="9" t="s">
        <v>47</v>
      </c>
      <c r="D61" s="4" t="s">
        <v>17</v>
      </c>
      <c r="E61" s="7">
        <v>4297</v>
      </c>
      <c r="F61" s="7">
        <v>2152</v>
      </c>
      <c r="G61" s="7">
        <v>2145</v>
      </c>
      <c r="H61" s="113">
        <f t="shared" si="10"/>
        <v>2.1528023755475315E-3</v>
      </c>
      <c r="I61" s="7">
        <v>863</v>
      </c>
      <c r="J61" s="114">
        <f t="shared" si="11"/>
        <v>0.20083779380963462</v>
      </c>
      <c r="K61" s="7">
        <v>2603</v>
      </c>
      <c r="L61" s="114">
        <f t="shared" si="12"/>
        <v>0.60577146846637187</v>
      </c>
      <c r="M61" s="7">
        <v>831</v>
      </c>
      <c r="N61" s="114">
        <f t="shared" si="13"/>
        <v>0.19339073772399348</v>
      </c>
      <c r="O61" s="215">
        <f t="shared" si="9"/>
        <v>31.924702266615444</v>
      </c>
      <c r="P61" s="51">
        <f t="shared" si="14"/>
        <v>65.078755282366501</v>
      </c>
      <c r="Q61" s="13">
        <v>250</v>
      </c>
      <c r="R61" s="114">
        <f t="shared" si="15"/>
        <v>5.8180125669071443E-2</v>
      </c>
      <c r="S61" s="114">
        <f t="shared" si="16"/>
        <v>0.30084235860409148</v>
      </c>
      <c r="T61" s="135">
        <v>65</v>
      </c>
      <c r="U61" s="134">
        <f t="shared" si="17"/>
        <v>1.5126832673958576E-2</v>
      </c>
      <c r="V61" s="134">
        <f t="shared" si="18"/>
        <v>7.8219013237063775E-2</v>
      </c>
      <c r="W61" s="170">
        <v>-7.89</v>
      </c>
    </row>
    <row r="62" spans="1:23">
      <c r="A62" s="2">
        <v>59</v>
      </c>
      <c r="B62" s="9" t="s">
        <v>74</v>
      </c>
      <c r="C62" s="9" t="s">
        <v>78</v>
      </c>
      <c r="D62" s="4" t="s">
        <v>17</v>
      </c>
      <c r="E62" s="7">
        <v>6654</v>
      </c>
      <c r="F62" s="7">
        <v>3266</v>
      </c>
      <c r="G62" s="7">
        <v>3388</v>
      </c>
      <c r="H62" s="113">
        <f t="shared" si="10"/>
        <v>3.3336623241548235E-3</v>
      </c>
      <c r="I62" s="7">
        <v>1269</v>
      </c>
      <c r="J62" s="114">
        <f t="shared" si="11"/>
        <v>0.19071235347159604</v>
      </c>
      <c r="K62" s="7">
        <v>4023</v>
      </c>
      <c r="L62" s="114">
        <f t="shared" si="12"/>
        <v>0.60459873760144278</v>
      </c>
      <c r="M62" s="7">
        <v>1362</v>
      </c>
      <c r="N62" s="114">
        <f t="shared" si="13"/>
        <v>0.20468890892696123</v>
      </c>
      <c r="O62" s="215">
        <f t="shared" si="9"/>
        <v>33.855331841909027</v>
      </c>
      <c r="P62" s="51">
        <f t="shared" si="14"/>
        <v>65.398956002982843</v>
      </c>
      <c r="Q62" s="13">
        <v>437</v>
      </c>
      <c r="R62" s="114">
        <f t="shared" si="15"/>
        <v>6.5674782085963335E-2</v>
      </c>
      <c r="S62" s="114">
        <f t="shared" si="16"/>
        <v>0.32085168869309838</v>
      </c>
      <c r="T62" s="135">
        <v>114</v>
      </c>
      <c r="U62" s="134">
        <f t="shared" si="17"/>
        <v>1.7132551848512173E-2</v>
      </c>
      <c r="V62" s="134">
        <f t="shared" si="18"/>
        <v>8.3700440528634359E-2</v>
      </c>
      <c r="W62" s="170">
        <v>-4.0599999999999996</v>
      </c>
    </row>
    <row r="63" spans="1:23">
      <c r="A63" s="2">
        <v>5</v>
      </c>
      <c r="B63" s="9" t="s">
        <v>14</v>
      </c>
      <c r="C63" s="9" t="s">
        <v>20</v>
      </c>
      <c r="D63" s="4" t="s">
        <v>17</v>
      </c>
      <c r="E63" s="7">
        <v>3101</v>
      </c>
      <c r="F63" s="7">
        <v>1515</v>
      </c>
      <c r="G63" s="7">
        <v>1586</v>
      </c>
      <c r="H63" s="113">
        <f t="shared" si="10"/>
        <v>1.5536048793513837E-3</v>
      </c>
      <c r="I63" s="7">
        <v>528</v>
      </c>
      <c r="J63" s="114">
        <f t="shared" si="11"/>
        <v>0.17026765559496937</v>
      </c>
      <c r="K63" s="7">
        <v>1856</v>
      </c>
      <c r="L63" s="114">
        <f t="shared" si="12"/>
        <v>0.59851660754595293</v>
      </c>
      <c r="M63" s="7">
        <v>717</v>
      </c>
      <c r="N63" s="114">
        <f t="shared" si="13"/>
        <v>0.23121573685907773</v>
      </c>
      <c r="O63" s="215">
        <f t="shared" si="9"/>
        <v>38.631465517241381</v>
      </c>
      <c r="P63" s="51">
        <f t="shared" si="14"/>
        <v>67.079741379310349</v>
      </c>
      <c r="Q63" s="13">
        <v>247</v>
      </c>
      <c r="R63" s="114">
        <f t="shared" si="15"/>
        <v>7.9651725249919383E-2</v>
      </c>
      <c r="S63" s="114">
        <f t="shared" si="16"/>
        <v>0.34449093444909346</v>
      </c>
      <c r="T63" s="135">
        <v>72</v>
      </c>
      <c r="U63" s="134">
        <f t="shared" si="17"/>
        <v>2.3218316672041276E-2</v>
      </c>
      <c r="V63" s="134">
        <f t="shared" si="18"/>
        <v>0.100418410041841</v>
      </c>
      <c r="W63" s="170">
        <v>-1.61</v>
      </c>
    </row>
    <row r="64" spans="1:23" ht="25.5">
      <c r="A64" s="2">
        <v>23</v>
      </c>
      <c r="B64" s="9" t="s">
        <v>36</v>
      </c>
      <c r="C64" s="9" t="s">
        <v>40</v>
      </c>
      <c r="D64" s="4" t="s">
        <v>31</v>
      </c>
      <c r="E64" s="7">
        <v>23294</v>
      </c>
      <c r="F64" s="7">
        <v>11698</v>
      </c>
      <c r="G64" s="7">
        <v>11596</v>
      </c>
      <c r="H64" s="113">
        <f t="shared" si="10"/>
        <v>1.1670323140796883E-2</v>
      </c>
      <c r="I64" s="7">
        <v>4434</v>
      </c>
      <c r="J64" s="114">
        <f t="shared" si="11"/>
        <v>0.19034944620932429</v>
      </c>
      <c r="K64" s="7">
        <v>13813</v>
      </c>
      <c r="L64" s="114">
        <f t="shared" si="12"/>
        <v>0.59298531810766719</v>
      </c>
      <c r="M64" s="7">
        <v>5047</v>
      </c>
      <c r="N64" s="114">
        <f t="shared" si="13"/>
        <v>0.21666523568300849</v>
      </c>
      <c r="O64" s="215">
        <f t="shared" si="9"/>
        <v>36.538043871715054</v>
      </c>
      <c r="P64" s="51">
        <f t="shared" si="14"/>
        <v>68.638239339752403</v>
      </c>
      <c r="Q64" s="13">
        <v>1466</v>
      </c>
      <c r="R64" s="114">
        <f t="shared" si="15"/>
        <v>6.2934661286168106E-2</v>
      </c>
      <c r="S64" s="114">
        <f t="shared" si="16"/>
        <v>0.29046958589260946</v>
      </c>
      <c r="T64" s="135">
        <v>364</v>
      </c>
      <c r="U64" s="134">
        <f t="shared" si="17"/>
        <v>1.5626341547179533E-2</v>
      </c>
      <c r="V64" s="134">
        <f t="shared" si="18"/>
        <v>7.2122052704576972E-2</v>
      </c>
      <c r="W64" s="170">
        <v>-3.17</v>
      </c>
    </row>
    <row r="65" spans="1:23">
      <c r="A65" s="2">
        <v>133</v>
      </c>
      <c r="B65" s="9" t="s">
        <v>154</v>
      </c>
      <c r="C65" s="9" t="s">
        <v>162</v>
      </c>
      <c r="D65" s="4" t="s">
        <v>16</v>
      </c>
      <c r="E65" s="7">
        <v>3278</v>
      </c>
      <c r="F65" s="7">
        <v>1654</v>
      </c>
      <c r="G65" s="7">
        <v>1624</v>
      </c>
      <c r="H65" s="113">
        <f t="shared" si="10"/>
        <v>1.6422821007784057E-3</v>
      </c>
      <c r="I65" s="7">
        <v>510</v>
      </c>
      <c r="J65" s="114">
        <f t="shared" si="11"/>
        <v>0.15558267236119586</v>
      </c>
      <c r="K65" s="7">
        <v>1946</v>
      </c>
      <c r="L65" s="114">
        <f t="shared" si="12"/>
        <v>0.59365466748017082</v>
      </c>
      <c r="M65" s="7">
        <v>822</v>
      </c>
      <c r="N65" s="114">
        <f t="shared" si="13"/>
        <v>0.2507626601586333</v>
      </c>
      <c r="O65" s="215">
        <f t="shared" si="9"/>
        <v>42.240493319630012</v>
      </c>
      <c r="P65" s="51">
        <f t="shared" si="14"/>
        <v>68.448098663926004</v>
      </c>
      <c r="Q65" s="13">
        <v>233</v>
      </c>
      <c r="R65" s="114">
        <f t="shared" si="15"/>
        <v>7.107992678462477E-2</v>
      </c>
      <c r="S65" s="114">
        <f t="shared" si="16"/>
        <v>0.28345498783454987</v>
      </c>
      <c r="T65" s="135">
        <v>62</v>
      </c>
      <c r="U65" s="134">
        <f t="shared" si="17"/>
        <v>1.8913971934106162E-2</v>
      </c>
      <c r="V65" s="134">
        <f t="shared" si="18"/>
        <v>7.5425790754257913E-2</v>
      </c>
      <c r="W65" s="170">
        <v>-12.17</v>
      </c>
    </row>
    <row r="66" spans="1:23">
      <c r="A66" s="2">
        <v>134</v>
      </c>
      <c r="B66" s="9" t="s">
        <v>154</v>
      </c>
      <c r="C66" s="9" t="s">
        <v>162</v>
      </c>
      <c r="D66" s="4" t="s">
        <v>17</v>
      </c>
      <c r="E66" s="7">
        <v>3858</v>
      </c>
      <c r="F66" s="7">
        <v>1904</v>
      </c>
      <c r="G66" s="7">
        <v>1954</v>
      </c>
      <c r="H66" s="113">
        <f t="shared" si="10"/>
        <v>1.9328628263584773E-3</v>
      </c>
      <c r="I66" s="7">
        <v>696</v>
      </c>
      <c r="J66" s="114">
        <f t="shared" si="11"/>
        <v>0.18040435458786935</v>
      </c>
      <c r="K66" s="7">
        <v>2300</v>
      </c>
      <c r="L66" s="114">
        <f t="shared" si="12"/>
        <v>0.5961638154484189</v>
      </c>
      <c r="M66" s="7">
        <v>862</v>
      </c>
      <c r="N66" s="114">
        <f t="shared" si="13"/>
        <v>0.22343182996371178</v>
      </c>
      <c r="O66" s="215">
        <f t="shared" si="9"/>
        <v>37.478260869565219</v>
      </c>
      <c r="P66" s="51">
        <f t="shared" si="14"/>
        <v>67.739130434782609</v>
      </c>
      <c r="Q66" s="13">
        <v>300</v>
      </c>
      <c r="R66" s="114">
        <f t="shared" si="15"/>
        <v>7.7760497667185069E-2</v>
      </c>
      <c r="S66" s="114">
        <f t="shared" si="16"/>
        <v>0.3480278422273782</v>
      </c>
      <c r="T66" s="135">
        <v>79</v>
      </c>
      <c r="U66" s="134">
        <f t="shared" si="17"/>
        <v>2.0476931052358736E-2</v>
      </c>
      <c r="V66" s="134">
        <f t="shared" si="18"/>
        <v>9.1647331786542927E-2</v>
      </c>
      <c r="W66" s="170">
        <v>-3.11</v>
      </c>
    </row>
    <row r="67" spans="1:23" ht="25.5">
      <c r="A67" s="2">
        <v>38</v>
      </c>
      <c r="B67" s="9" t="s">
        <v>52</v>
      </c>
      <c r="C67" s="9" t="s">
        <v>55</v>
      </c>
      <c r="D67" s="4" t="s">
        <v>31</v>
      </c>
      <c r="E67" s="7">
        <v>11152</v>
      </c>
      <c r="F67" s="7">
        <v>5631</v>
      </c>
      <c r="G67" s="7">
        <v>5521</v>
      </c>
      <c r="H67" s="113">
        <f t="shared" si="10"/>
        <v>5.5871659511533799E-3</v>
      </c>
      <c r="I67" s="7">
        <v>2154</v>
      </c>
      <c r="J67" s="114">
        <f t="shared" si="11"/>
        <v>0.19314921090387374</v>
      </c>
      <c r="K67" s="7">
        <v>6567</v>
      </c>
      <c r="L67" s="114">
        <f t="shared" si="12"/>
        <v>0.58886298421807748</v>
      </c>
      <c r="M67" s="7">
        <v>2431</v>
      </c>
      <c r="N67" s="114">
        <f t="shared" si="13"/>
        <v>0.21798780487804878</v>
      </c>
      <c r="O67" s="215">
        <f t="shared" si="9"/>
        <v>37.018425460636514</v>
      </c>
      <c r="P67" s="51">
        <f t="shared" si="14"/>
        <v>69.818790924318563</v>
      </c>
      <c r="Q67" s="13">
        <v>811</v>
      </c>
      <c r="R67" s="114">
        <f t="shared" si="15"/>
        <v>7.2722381635581063E-2</v>
      </c>
      <c r="S67" s="114">
        <f t="shared" si="16"/>
        <v>0.33360756890168652</v>
      </c>
      <c r="T67" s="135">
        <v>248</v>
      </c>
      <c r="U67" s="134">
        <f t="shared" si="17"/>
        <v>2.2238163558106171E-2</v>
      </c>
      <c r="V67" s="134">
        <f t="shared" si="18"/>
        <v>0.10201563142739613</v>
      </c>
      <c r="W67" s="170">
        <v>-1.62</v>
      </c>
    </row>
    <row r="68" spans="1:23" ht="25.5">
      <c r="A68" s="2">
        <v>52</v>
      </c>
      <c r="B68" s="9" t="s">
        <v>65</v>
      </c>
      <c r="C68" s="9" t="s">
        <v>70</v>
      </c>
      <c r="D68" s="4" t="s">
        <v>31</v>
      </c>
      <c r="E68" s="7">
        <v>17827</v>
      </c>
      <c r="F68" s="7">
        <v>9138</v>
      </c>
      <c r="G68" s="7">
        <v>8689</v>
      </c>
      <c r="H68" s="113">
        <f t="shared" ref="H68:H99" si="19">(E68/$E$149)</f>
        <v>8.9313493015792059E-3</v>
      </c>
      <c r="I68" s="7">
        <v>3096</v>
      </c>
      <c r="J68" s="114">
        <f t="shared" ref="J68:J99" si="20">(I68/E68)</f>
        <v>0.17366915353116061</v>
      </c>
      <c r="K68" s="7">
        <v>10417</v>
      </c>
      <c r="L68" s="114">
        <f t="shared" ref="L68:L99" si="21">(K68/E68)</f>
        <v>0.58433836315700904</v>
      </c>
      <c r="M68" s="7">
        <v>4314</v>
      </c>
      <c r="N68" s="114">
        <f t="shared" ref="N68:N99" si="22">M68/E68</f>
        <v>0.24199248331183038</v>
      </c>
      <c r="O68" s="215">
        <f t="shared" si="9"/>
        <v>41.413074781606987</v>
      </c>
      <c r="P68" s="51">
        <f t="shared" ref="P68:P99" si="23">((M68+I68)/K68)*100</f>
        <v>71.133723720840933</v>
      </c>
      <c r="Q68" s="13">
        <v>1342</v>
      </c>
      <c r="R68" s="114">
        <f t="shared" ref="R68:R99" si="24">Q68/E68</f>
        <v>7.5279071071969489E-2</v>
      </c>
      <c r="S68" s="114">
        <f t="shared" ref="S68:S99" si="25">(Q68/M68)</f>
        <v>0.31108020398701902</v>
      </c>
      <c r="T68" s="135">
        <v>343</v>
      </c>
      <c r="U68" s="134">
        <f t="shared" ref="U68:U99" si="26">T68/E68</f>
        <v>1.9240477926740336E-2</v>
      </c>
      <c r="V68" s="134">
        <f t="shared" ref="V68:V99" si="27">T68/M68</f>
        <v>7.9508576726935565E-2</v>
      </c>
      <c r="W68" s="170">
        <v>-6.07</v>
      </c>
    </row>
    <row r="69" spans="1:23">
      <c r="A69" s="2">
        <v>122</v>
      </c>
      <c r="B69" s="9" t="s">
        <v>148</v>
      </c>
      <c r="C69" s="9" t="s">
        <v>150</v>
      </c>
      <c r="D69" s="4" t="s">
        <v>17</v>
      </c>
      <c r="E69" s="7">
        <v>3766</v>
      </c>
      <c r="F69" s="7">
        <v>1907</v>
      </c>
      <c r="G69" s="7">
        <v>1859</v>
      </c>
      <c r="H69" s="113">
        <f t="shared" si="19"/>
        <v>1.8867707112664659E-3</v>
      </c>
      <c r="I69" s="7">
        <v>704</v>
      </c>
      <c r="J69" s="114">
        <f t="shared" si="20"/>
        <v>0.18693574083908657</v>
      </c>
      <c r="K69" s="7">
        <v>2181</v>
      </c>
      <c r="L69" s="114">
        <f t="shared" si="21"/>
        <v>0.57912904938927245</v>
      </c>
      <c r="M69" s="7">
        <v>881</v>
      </c>
      <c r="N69" s="114">
        <f t="shared" si="22"/>
        <v>0.23393520977164101</v>
      </c>
      <c r="O69" s="215">
        <f t="shared" ref="O69:O132" si="28">M69/K69*100</f>
        <v>40.394314534617152</v>
      </c>
      <c r="P69" s="51">
        <f t="shared" si="23"/>
        <v>72.673085740486016</v>
      </c>
      <c r="Q69" s="13">
        <v>244</v>
      </c>
      <c r="R69" s="114">
        <f t="shared" si="24"/>
        <v>6.4790228359001598E-2</v>
      </c>
      <c r="S69" s="114">
        <f t="shared" si="25"/>
        <v>0.27695800227014755</v>
      </c>
      <c r="T69" s="135">
        <v>85</v>
      </c>
      <c r="U69" s="134">
        <f t="shared" si="26"/>
        <v>2.257036643653744E-2</v>
      </c>
      <c r="V69" s="134">
        <f t="shared" si="27"/>
        <v>9.6481271282633368E-2</v>
      </c>
      <c r="W69" s="170">
        <v>-8.9700000000000006</v>
      </c>
    </row>
    <row r="70" spans="1:23">
      <c r="A70" s="2">
        <v>60</v>
      </c>
      <c r="B70" s="9" t="s">
        <v>74</v>
      </c>
      <c r="C70" s="9" t="s">
        <v>79</v>
      </c>
      <c r="D70" s="4" t="s">
        <v>16</v>
      </c>
      <c r="E70" s="7">
        <v>13380</v>
      </c>
      <c r="F70" s="7">
        <v>6993</v>
      </c>
      <c r="G70" s="7">
        <v>6387</v>
      </c>
      <c r="H70" s="113">
        <f t="shared" si="19"/>
        <v>6.7033967383816557E-3</v>
      </c>
      <c r="I70" s="7">
        <v>2356</v>
      </c>
      <c r="J70" s="114">
        <f t="shared" si="20"/>
        <v>0.17608370702541107</v>
      </c>
      <c r="K70" s="7">
        <v>7800</v>
      </c>
      <c r="L70" s="114">
        <f t="shared" si="21"/>
        <v>0.5829596412556054</v>
      </c>
      <c r="M70" s="7">
        <v>3224</v>
      </c>
      <c r="N70" s="114">
        <f t="shared" si="22"/>
        <v>0.24095665171898356</v>
      </c>
      <c r="O70" s="215">
        <f t="shared" si="28"/>
        <v>41.333333333333336</v>
      </c>
      <c r="P70" s="51">
        <f t="shared" si="23"/>
        <v>71.538461538461533</v>
      </c>
      <c r="Q70" s="13">
        <v>973</v>
      </c>
      <c r="R70" s="114">
        <f t="shared" si="24"/>
        <v>7.2720478325859497E-2</v>
      </c>
      <c r="S70" s="114">
        <f t="shared" si="25"/>
        <v>0.30179900744416871</v>
      </c>
      <c r="T70" s="135">
        <v>267</v>
      </c>
      <c r="U70" s="134">
        <f t="shared" si="26"/>
        <v>1.9955156950672646E-2</v>
      </c>
      <c r="V70" s="134">
        <f t="shared" si="27"/>
        <v>8.2816377171215885E-2</v>
      </c>
      <c r="W70" s="170">
        <v>-5.29</v>
      </c>
    </row>
    <row r="71" spans="1:23">
      <c r="A71" s="2">
        <v>61</v>
      </c>
      <c r="B71" s="9" t="s">
        <v>74</v>
      </c>
      <c r="C71" s="9" t="s">
        <v>79</v>
      </c>
      <c r="D71" s="4" t="s">
        <v>17</v>
      </c>
      <c r="E71" s="7">
        <v>11547</v>
      </c>
      <c r="F71" s="7">
        <v>5733</v>
      </c>
      <c r="G71" s="7">
        <v>5814</v>
      </c>
      <c r="H71" s="113">
        <f t="shared" si="19"/>
        <v>5.7850614452984285E-3</v>
      </c>
      <c r="I71" s="7">
        <v>2372</v>
      </c>
      <c r="J71" s="114">
        <f t="shared" si="20"/>
        <v>0.20542132155538234</v>
      </c>
      <c r="K71" s="7">
        <v>7065</v>
      </c>
      <c r="L71" s="114">
        <f t="shared" si="21"/>
        <v>0.61184723304754485</v>
      </c>
      <c r="M71" s="7">
        <v>2110</v>
      </c>
      <c r="N71" s="114">
        <f t="shared" si="22"/>
        <v>0.18273144539707284</v>
      </c>
      <c r="O71" s="215">
        <f t="shared" si="28"/>
        <v>29.865534324133051</v>
      </c>
      <c r="P71" s="51">
        <f t="shared" si="23"/>
        <v>63.439490445859867</v>
      </c>
      <c r="Q71" s="13">
        <v>655</v>
      </c>
      <c r="R71" s="114">
        <f t="shared" si="24"/>
        <v>5.6724690395773797E-2</v>
      </c>
      <c r="S71" s="114">
        <f t="shared" si="25"/>
        <v>0.31042654028436018</v>
      </c>
      <c r="T71" s="135">
        <v>171</v>
      </c>
      <c r="U71" s="134">
        <f t="shared" si="26"/>
        <v>1.4809041309431021E-2</v>
      </c>
      <c r="V71" s="134">
        <f t="shared" si="27"/>
        <v>8.1042654028436023E-2</v>
      </c>
      <c r="W71" s="170">
        <v>-1.99</v>
      </c>
    </row>
    <row r="72" spans="1:23">
      <c r="A72" s="2">
        <v>31</v>
      </c>
      <c r="B72" s="9" t="s">
        <v>45</v>
      </c>
      <c r="C72" s="9" t="s">
        <v>48</v>
      </c>
      <c r="D72" s="4" t="s">
        <v>17</v>
      </c>
      <c r="E72" s="7">
        <v>4866</v>
      </c>
      <c r="F72" s="7">
        <v>2414</v>
      </c>
      <c r="G72" s="7">
        <v>2452</v>
      </c>
      <c r="H72" s="113">
        <f t="shared" si="19"/>
        <v>2.437872087366602E-3</v>
      </c>
      <c r="I72" s="7">
        <v>885</v>
      </c>
      <c r="J72" s="114">
        <f t="shared" si="20"/>
        <v>0.18187422934648581</v>
      </c>
      <c r="K72" s="7">
        <v>2921</v>
      </c>
      <c r="L72" s="114">
        <f t="shared" si="21"/>
        <v>0.60028771064529385</v>
      </c>
      <c r="M72" s="7">
        <v>1060</v>
      </c>
      <c r="N72" s="114">
        <f t="shared" si="22"/>
        <v>0.21783806000822031</v>
      </c>
      <c r="O72" s="215">
        <f t="shared" si="28"/>
        <v>36.288942143101679</v>
      </c>
      <c r="P72" s="51">
        <f t="shared" si="23"/>
        <v>66.58678534748374</v>
      </c>
      <c r="Q72" s="13">
        <v>304</v>
      </c>
      <c r="R72" s="114">
        <f t="shared" si="24"/>
        <v>6.2474311549527331E-2</v>
      </c>
      <c r="S72" s="114">
        <f t="shared" si="25"/>
        <v>0.28679245283018867</v>
      </c>
      <c r="T72" s="135">
        <v>90</v>
      </c>
      <c r="U72" s="134">
        <f t="shared" si="26"/>
        <v>1.8495684340320593E-2</v>
      </c>
      <c r="V72" s="134">
        <f t="shared" si="27"/>
        <v>8.4905660377358486E-2</v>
      </c>
      <c r="W72" s="170">
        <v>-5.93</v>
      </c>
    </row>
    <row r="73" spans="1:23">
      <c r="A73" s="2">
        <v>99</v>
      </c>
      <c r="B73" s="9" t="s">
        <v>120</v>
      </c>
      <c r="C73" s="9" t="s">
        <v>125</v>
      </c>
      <c r="D73" s="4" t="s">
        <v>17</v>
      </c>
      <c r="E73" s="7">
        <v>4062</v>
      </c>
      <c r="F73" s="7">
        <v>2049</v>
      </c>
      <c r="G73" s="7">
        <v>2013</v>
      </c>
      <c r="H73" s="113">
        <f t="shared" si="19"/>
        <v>2.0350670815625026E-3</v>
      </c>
      <c r="I73" s="7">
        <v>878</v>
      </c>
      <c r="J73" s="114">
        <f t="shared" si="20"/>
        <v>0.21614967996061055</v>
      </c>
      <c r="K73" s="7">
        <v>2370</v>
      </c>
      <c r="L73" s="114">
        <f t="shared" si="21"/>
        <v>0.58345642540620379</v>
      </c>
      <c r="M73" s="7">
        <v>814</v>
      </c>
      <c r="N73" s="114">
        <f t="shared" si="22"/>
        <v>0.20039389463318563</v>
      </c>
      <c r="O73" s="215">
        <f t="shared" si="28"/>
        <v>34.345991561181435</v>
      </c>
      <c r="P73" s="51">
        <f t="shared" si="23"/>
        <v>71.392405063291136</v>
      </c>
      <c r="Q73" s="13">
        <v>228</v>
      </c>
      <c r="R73" s="114">
        <f t="shared" si="24"/>
        <v>5.6129985228951254E-2</v>
      </c>
      <c r="S73" s="114">
        <f t="shared" si="25"/>
        <v>0.28009828009828008</v>
      </c>
      <c r="T73" s="135">
        <v>67</v>
      </c>
      <c r="U73" s="134">
        <f t="shared" si="26"/>
        <v>1.6494337764647957E-2</v>
      </c>
      <c r="V73" s="134">
        <f t="shared" si="27"/>
        <v>8.230958230958231E-2</v>
      </c>
      <c r="W73" s="170">
        <v>-2.7</v>
      </c>
    </row>
    <row r="74" spans="1:23">
      <c r="A74" s="2">
        <v>135</v>
      </c>
      <c r="B74" s="9" t="s">
        <v>154</v>
      </c>
      <c r="C74" s="9" t="s">
        <v>163</v>
      </c>
      <c r="D74" s="4" t="s">
        <v>17</v>
      </c>
      <c r="E74" s="7">
        <v>4311</v>
      </c>
      <c r="F74" s="7">
        <v>2197</v>
      </c>
      <c r="G74" s="7">
        <v>2114</v>
      </c>
      <c r="H74" s="113">
        <f t="shared" si="19"/>
        <v>2.1598163930615336E-3</v>
      </c>
      <c r="I74" s="7">
        <v>764</v>
      </c>
      <c r="J74" s="114">
        <f t="shared" si="20"/>
        <v>0.17722106239851543</v>
      </c>
      <c r="K74" s="7">
        <v>2564</v>
      </c>
      <c r="L74" s="114">
        <f t="shared" si="21"/>
        <v>0.59475759684527951</v>
      </c>
      <c r="M74" s="7">
        <v>983</v>
      </c>
      <c r="N74" s="114">
        <f t="shared" si="22"/>
        <v>0.22802134075620506</v>
      </c>
      <c r="O74" s="215">
        <f t="shared" si="28"/>
        <v>38.338533541341654</v>
      </c>
      <c r="P74" s="51">
        <f t="shared" si="23"/>
        <v>68.135725429017157</v>
      </c>
      <c r="Q74" s="13">
        <v>310</v>
      </c>
      <c r="R74" s="114">
        <f t="shared" si="24"/>
        <v>7.1909069821387145E-2</v>
      </c>
      <c r="S74" s="114">
        <f t="shared" si="25"/>
        <v>0.31536113936927773</v>
      </c>
      <c r="T74" s="135">
        <v>90</v>
      </c>
      <c r="U74" s="134">
        <f t="shared" si="26"/>
        <v>2.0876826722338204E-2</v>
      </c>
      <c r="V74" s="134">
        <f t="shared" si="27"/>
        <v>9.1556459816887079E-2</v>
      </c>
      <c r="W74" s="170">
        <v>-5.09</v>
      </c>
    </row>
    <row r="75" spans="1:23">
      <c r="A75" s="2">
        <v>109</v>
      </c>
      <c r="B75" s="9" t="s">
        <v>132</v>
      </c>
      <c r="C75" s="9" t="s">
        <v>135</v>
      </c>
      <c r="D75" s="4" t="s">
        <v>17</v>
      </c>
      <c r="E75" s="7">
        <v>21250</v>
      </c>
      <c r="F75" s="7">
        <v>10745</v>
      </c>
      <c r="G75" s="7">
        <v>10505</v>
      </c>
      <c r="H75" s="113">
        <f t="shared" si="19"/>
        <v>1.0646276583752629E-2</v>
      </c>
      <c r="I75" s="7">
        <v>4550</v>
      </c>
      <c r="J75" s="114">
        <f t="shared" si="20"/>
        <v>0.21411764705882352</v>
      </c>
      <c r="K75" s="7">
        <v>12942</v>
      </c>
      <c r="L75" s="114">
        <f t="shared" si="21"/>
        <v>0.60903529411764701</v>
      </c>
      <c r="M75" s="7">
        <v>3758</v>
      </c>
      <c r="N75" s="114">
        <f t="shared" si="22"/>
        <v>0.17684705882352941</v>
      </c>
      <c r="O75" s="215">
        <f t="shared" si="28"/>
        <v>29.037243084530985</v>
      </c>
      <c r="P75" s="51">
        <f t="shared" si="23"/>
        <v>64.194096739298416</v>
      </c>
      <c r="Q75" s="13">
        <v>1002</v>
      </c>
      <c r="R75" s="114">
        <f t="shared" si="24"/>
        <v>4.7152941176470585E-2</v>
      </c>
      <c r="S75" s="114">
        <f t="shared" si="25"/>
        <v>0.26663118680149017</v>
      </c>
      <c r="T75" s="135">
        <v>242</v>
      </c>
      <c r="U75" s="134">
        <f t="shared" si="26"/>
        <v>1.1388235294117647E-2</v>
      </c>
      <c r="V75" s="134">
        <f t="shared" si="27"/>
        <v>6.4395955295369872E-2</v>
      </c>
      <c r="W75" s="170">
        <v>-1.1299999999999999</v>
      </c>
    </row>
    <row r="76" spans="1:23" ht="25.5">
      <c r="A76" s="2">
        <v>136</v>
      </c>
      <c r="B76" s="9" t="s">
        <v>154</v>
      </c>
      <c r="C76" s="9" t="s">
        <v>164</v>
      </c>
      <c r="D76" s="4" t="s">
        <v>31</v>
      </c>
      <c r="E76" s="7">
        <v>6752</v>
      </c>
      <c r="F76" s="7">
        <v>3429</v>
      </c>
      <c r="G76" s="7">
        <v>3323</v>
      </c>
      <c r="H76" s="113">
        <f t="shared" si="19"/>
        <v>3.3827604467528355E-3</v>
      </c>
      <c r="I76" s="7">
        <v>1197</v>
      </c>
      <c r="J76" s="114">
        <f t="shared" si="20"/>
        <v>0.17728080568720378</v>
      </c>
      <c r="K76" s="7">
        <v>3946</v>
      </c>
      <c r="L76" s="114">
        <f t="shared" si="21"/>
        <v>0.58441943127962082</v>
      </c>
      <c r="M76" s="7">
        <v>1609</v>
      </c>
      <c r="N76" s="114">
        <f t="shared" si="22"/>
        <v>0.23829976303317535</v>
      </c>
      <c r="O76" s="215">
        <f t="shared" si="28"/>
        <v>40.775468829194125</v>
      </c>
      <c r="P76" s="51">
        <f t="shared" si="23"/>
        <v>71.109984794728845</v>
      </c>
      <c r="Q76" s="13">
        <v>576</v>
      </c>
      <c r="R76" s="114">
        <f t="shared" si="24"/>
        <v>8.5308056872037921E-2</v>
      </c>
      <c r="S76" s="114">
        <f t="shared" si="25"/>
        <v>0.35798632691112492</v>
      </c>
      <c r="T76" s="135">
        <v>175</v>
      </c>
      <c r="U76" s="134">
        <f t="shared" si="26"/>
        <v>2.5918246445497631E-2</v>
      </c>
      <c r="V76" s="134">
        <f t="shared" si="27"/>
        <v>0.10876320696084525</v>
      </c>
      <c r="W76" s="170">
        <v>-8.41</v>
      </c>
    </row>
    <row r="77" spans="1:23">
      <c r="A77" s="2">
        <v>118</v>
      </c>
      <c r="B77" s="9" t="s">
        <v>141</v>
      </c>
      <c r="C77" s="9" t="s">
        <v>145</v>
      </c>
      <c r="D77" s="4" t="s">
        <v>17</v>
      </c>
      <c r="E77" s="7">
        <v>5817</v>
      </c>
      <c r="F77" s="7">
        <v>2847</v>
      </c>
      <c r="G77" s="7">
        <v>2970</v>
      </c>
      <c r="H77" s="113">
        <f t="shared" si="19"/>
        <v>2.9143242770677197E-3</v>
      </c>
      <c r="I77" s="7">
        <v>1273</v>
      </c>
      <c r="J77" s="114">
        <f t="shared" si="20"/>
        <v>0.21884132714457624</v>
      </c>
      <c r="K77" s="7">
        <v>3372</v>
      </c>
      <c r="L77" s="114">
        <f t="shared" si="21"/>
        <v>0.57968024755028369</v>
      </c>
      <c r="M77" s="7">
        <v>1172</v>
      </c>
      <c r="N77" s="114">
        <f t="shared" si="22"/>
        <v>0.2014784253051401</v>
      </c>
      <c r="O77" s="215">
        <f t="shared" si="28"/>
        <v>34.756820877817319</v>
      </c>
      <c r="P77" s="51">
        <f t="shared" si="23"/>
        <v>72.508896797153028</v>
      </c>
      <c r="Q77" s="13">
        <v>345</v>
      </c>
      <c r="R77" s="114">
        <f t="shared" si="24"/>
        <v>5.9308922124806603E-2</v>
      </c>
      <c r="S77" s="114">
        <f t="shared" si="25"/>
        <v>0.29436860068259385</v>
      </c>
      <c r="T77" s="135">
        <v>76</v>
      </c>
      <c r="U77" s="134">
        <f t="shared" si="26"/>
        <v>1.3065153859377687E-2</v>
      </c>
      <c r="V77" s="134">
        <f t="shared" si="27"/>
        <v>6.4846416382252553E-2</v>
      </c>
      <c r="W77" s="170">
        <v>-1.37</v>
      </c>
    </row>
    <row r="78" spans="1:23" ht="25.5">
      <c r="A78" s="2">
        <v>137</v>
      </c>
      <c r="B78" s="9" t="s">
        <v>154</v>
      </c>
      <c r="C78" s="9" t="s">
        <v>165</v>
      </c>
      <c r="D78" s="4" t="s">
        <v>31</v>
      </c>
      <c r="E78" s="7">
        <v>8643</v>
      </c>
      <c r="F78" s="7">
        <v>4432</v>
      </c>
      <c r="G78" s="7">
        <v>4211</v>
      </c>
      <c r="H78" s="113">
        <f t="shared" si="19"/>
        <v>4.3301538123940693E-3</v>
      </c>
      <c r="I78" s="7">
        <v>1420</v>
      </c>
      <c r="J78" s="114">
        <f t="shared" si="20"/>
        <v>0.16429480504454472</v>
      </c>
      <c r="K78" s="7">
        <v>4947</v>
      </c>
      <c r="L78" s="114">
        <f t="shared" si="21"/>
        <v>0.57237070461645267</v>
      </c>
      <c r="M78" s="7">
        <v>2276</v>
      </c>
      <c r="N78" s="114">
        <f t="shared" si="22"/>
        <v>0.26333449033900264</v>
      </c>
      <c r="O78" s="215">
        <f t="shared" si="28"/>
        <v>46.007681423084698</v>
      </c>
      <c r="P78" s="51">
        <f t="shared" si="23"/>
        <v>74.711946634323837</v>
      </c>
      <c r="Q78" s="13">
        <v>809</v>
      </c>
      <c r="R78" s="114">
        <f t="shared" si="24"/>
        <v>9.3601758648617375E-2</v>
      </c>
      <c r="S78" s="114">
        <f t="shared" si="25"/>
        <v>0.35544815465729351</v>
      </c>
      <c r="T78" s="135">
        <v>272</v>
      </c>
      <c r="U78" s="134">
        <f t="shared" si="26"/>
        <v>3.1470554205715609E-2</v>
      </c>
      <c r="V78" s="134">
        <f t="shared" si="27"/>
        <v>0.1195079086115993</v>
      </c>
      <c r="W78" s="170">
        <v>-5.74</v>
      </c>
    </row>
    <row r="79" spans="1:23" ht="25.5">
      <c r="A79" s="2">
        <v>142</v>
      </c>
      <c r="B79" s="9" t="s">
        <v>167</v>
      </c>
      <c r="C79" s="9" t="s">
        <v>171</v>
      </c>
      <c r="D79" s="4" t="s">
        <v>31</v>
      </c>
      <c r="E79" s="7">
        <v>10585</v>
      </c>
      <c r="F79" s="7">
        <v>5328</v>
      </c>
      <c r="G79" s="7">
        <v>5257</v>
      </c>
      <c r="H79" s="113">
        <f t="shared" si="19"/>
        <v>5.3030982418363097E-3</v>
      </c>
      <c r="I79" s="7">
        <v>2121</v>
      </c>
      <c r="J79" s="114">
        <f t="shared" si="20"/>
        <v>0.20037789324515826</v>
      </c>
      <c r="K79" s="7">
        <v>6335</v>
      </c>
      <c r="L79" s="114">
        <f t="shared" si="21"/>
        <v>0.598488427019367</v>
      </c>
      <c r="M79" s="7">
        <v>2129</v>
      </c>
      <c r="N79" s="114">
        <f t="shared" si="22"/>
        <v>0.20113367973547472</v>
      </c>
      <c r="O79" s="215">
        <f t="shared" si="28"/>
        <v>33.606945540647196</v>
      </c>
      <c r="P79" s="51">
        <f t="shared" si="23"/>
        <v>67.087608524072621</v>
      </c>
      <c r="Q79" s="13">
        <v>562</v>
      </c>
      <c r="R79" s="114">
        <f t="shared" si="24"/>
        <v>5.3094000944733113E-2</v>
      </c>
      <c r="S79" s="114">
        <f t="shared" si="25"/>
        <v>0.26397369657116015</v>
      </c>
      <c r="T79" s="135">
        <v>129</v>
      </c>
      <c r="U79" s="134">
        <f t="shared" si="26"/>
        <v>1.2187057156353331E-2</v>
      </c>
      <c r="V79" s="134">
        <f t="shared" si="27"/>
        <v>6.0591827148896195E-2</v>
      </c>
      <c r="W79" s="170">
        <v>-1.8</v>
      </c>
    </row>
    <row r="80" spans="1:23" ht="25.5">
      <c r="A80" s="2">
        <v>43</v>
      </c>
      <c r="B80" s="9" t="s">
        <v>58</v>
      </c>
      <c r="C80" s="9" t="s">
        <v>61</v>
      </c>
      <c r="D80" s="4" t="s">
        <v>31</v>
      </c>
      <c r="E80" s="7">
        <v>7322</v>
      </c>
      <c r="F80" s="7">
        <v>3680</v>
      </c>
      <c r="G80" s="7">
        <v>3642</v>
      </c>
      <c r="H80" s="113">
        <f t="shared" si="19"/>
        <v>3.6683311598229061E-3</v>
      </c>
      <c r="I80" s="7">
        <v>1467</v>
      </c>
      <c r="J80" s="114">
        <f t="shared" si="20"/>
        <v>0.2003550942365474</v>
      </c>
      <c r="K80" s="7">
        <v>4222</v>
      </c>
      <c r="L80" s="114">
        <f t="shared" si="21"/>
        <v>0.57661841027041794</v>
      </c>
      <c r="M80" s="7">
        <v>1633</v>
      </c>
      <c r="N80" s="114">
        <f t="shared" si="22"/>
        <v>0.22302649549303469</v>
      </c>
      <c r="O80" s="215">
        <f t="shared" si="28"/>
        <v>38.678351492183801</v>
      </c>
      <c r="P80" s="51">
        <f t="shared" si="23"/>
        <v>73.424917100900046</v>
      </c>
      <c r="Q80" s="13">
        <v>488</v>
      </c>
      <c r="R80" s="114">
        <f t="shared" si="24"/>
        <v>6.6648456705818079E-2</v>
      </c>
      <c r="S80" s="114">
        <f t="shared" si="25"/>
        <v>0.29883649724433559</v>
      </c>
      <c r="T80" s="135">
        <v>127</v>
      </c>
      <c r="U80" s="134">
        <f t="shared" si="26"/>
        <v>1.7344987708276426E-2</v>
      </c>
      <c r="V80" s="134">
        <f t="shared" si="27"/>
        <v>7.777097366809553E-2</v>
      </c>
      <c r="W80" s="170">
        <v>-2.46</v>
      </c>
    </row>
    <row r="81" spans="1:23">
      <c r="A81" s="2">
        <v>110</v>
      </c>
      <c r="B81" s="9" t="s">
        <v>132</v>
      </c>
      <c r="C81" s="9" t="s">
        <v>136</v>
      </c>
      <c r="D81" s="4" t="s">
        <v>17</v>
      </c>
      <c r="E81" s="7">
        <v>8064</v>
      </c>
      <c r="F81" s="7">
        <v>4038</v>
      </c>
      <c r="G81" s="7">
        <v>4026</v>
      </c>
      <c r="H81" s="113">
        <f t="shared" si="19"/>
        <v>4.0400740880649983E-3</v>
      </c>
      <c r="I81" s="7">
        <v>1909</v>
      </c>
      <c r="J81" s="114">
        <f t="shared" si="20"/>
        <v>0.23673115079365079</v>
      </c>
      <c r="K81" s="7">
        <v>4907</v>
      </c>
      <c r="L81" s="114">
        <f t="shared" si="21"/>
        <v>0.60850694444444442</v>
      </c>
      <c r="M81" s="7">
        <v>1248</v>
      </c>
      <c r="N81" s="114">
        <f t="shared" si="22"/>
        <v>0.15476190476190477</v>
      </c>
      <c r="O81" s="215">
        <f t="shared" si="28"/>
        <v>25.433054819645406</v>
      </c>
      <c r="P81" s="51">
        <f t="shared" si="23"/>
        <v>64.336661911554927</v>
      </c>
      <c r="Q81" s="13">
        <v>369</v>
      </c>
      <c r="R81" s="114">
        <f t="shared" si="24"/>
        <v>4.5758928571428568E-2</v>
      </c>
      <c r="S81" s="114">
        <f t="shared" si="25"/>
        <v>0.29567307692307693</v>
      </c>
      <c r="T81" s="135">
        <v>119</v>
      </c>
      <c r="U81" s="134">
        <f t="shared" si="26"/>
        <v>1.4756944444444444E-2</v>
      </c>
      <c r="V81" s="134">
        <f t="shared" si="27"/>
        <v>9.5352564102564097E-2</v>
      </c>
      <c r="W81" s="171">
        <v>0.87</v>
      </c>
    </row>
    <row r="82" spans="1:23">
      <c r="A82" s="2">
        <v>111</v>
      </c>
      <c r="B82" s="9" t="s">
        <v>132</v>
      </c>
      <c r="C82" s="9" t="s">
        <v>137</v>
      </c>
      <c r="D82" s="4" t="s">
        <v>17</v>
      </c>
      <c r="E82" s="7">
        <v>10987</v>
      </c>
      <c r="F82" s="7">
        <v>5508</v>
      </c>
      <c r="G82" s="7">
        <v>5479</v>
      </c>
      <c r="H82" s="113">
        <f t="shared" si="19"/>
        <v>5.5045007447383594E-3</v>
      </c>
      <c r="I82" s="7">
        <v>2478</v>
      </c>
      <c r="J82" s="114">
        <f t="shared" si="20"/>
        <v>0.22553927368708473</v>
      </c>
      <c r="K82" s="7">
        <v>6672</v>
      </c>
      <c r="L82" s="114">
        <f t="shared" si="21"/>
        <v>0.60726312915263492</v>
      </c>
      <c r="M82" s="7">
        <v>1837</v>
      </c>
      <c r="N82" s="114">
        <f t="shared" si="22"/>
        <v>0.16719759716028032</v>
      </c>
      <c r="O82" s="215">
        <f t="shared" si="28"/>
        <v>27.532973621103118</v>
      </c>
      <c r="P82" s="51">
        <f t="shared" si="23"/>
        <v>64.673261390887291</v>
      </c>
      <c r="Q82" s="13">
        <v>489</v>
      </c>
      <c r="R82" s="114">
        <f t="shared" si="24"/>
        <v>4.4507144807499774E-2</v>
      </c>
      <c r="S82" s="114">
        <f t="shared" si="25"/>
        <v>0.26619488296135002</v>
      </c>
      <c r="T82" s="135">
        <v>131</v>
      </c>
      <c r="U82" s="134">
        <f t="shared" si="26"/>
        <v>1.1923181942295439E-2</v>
      </c>
      <c r="V82" s="134">
        <f t="shared" si="27"/>
        <v>7.1311921611322812E-2</v>
      </c>
      <c r="W82" s="170">
        <v>-1.93</v>
      </c>
    </row>
    <row r="83" spans="1:23">
      <c r="A83" s="2">
        <v>65</v>
      </c>
      <c r="B83" s="9" t="s">
        <v>83</v>
      </c>
      <c r="C83" s="9" t="s">
        <v>84</v>
      </c>
      <c r="D83" s="4" t="s">
        <v>16</v>
      </c>
      <c r="E83" s="7">
        <v>326434</v>
      </c>
      <c r="F83" s="7">
        <v>173984</v>
      </c>
      <c r="G83" s="7">
        <v>152450</v>
      </c>
      <c r="H83" s="113">
        <f t="shared" si="19"/>
        <v>0.1635438423689744</v>
      </c>
      <c r="I83" s="7">
        <v>50791</v>
      </c>
      <c r="J83" s="114">
        <f t="shared" si="20"/>
        <v>0.15559347371903662</v>
      </c>
      <c r="K83" s="7">
        <v>186364</v>
      </c>
      <c r="L83" s="114">
        <f t="shared" si="21"/>
        <v>0.57090866760202674</v>
      </c>
      <c r="M83" s="7">
        <v>89279</v>
      </c>
      <c r="N83" s="114">
        <f t="shared" si="22"/>
        <v>0.27349785867893661</v>
      </c>
      <c r="O83" s="215">
        <f t="shared" si="28"/>
        <v>47.905711403489946</v>
      </c>
      <c r="P83" s="51">
        <f t="shared" si="23"/>
        <v>75.15936554270138</v>
      </c>
      <c r="Q83" s="13">
        <v>32223</v>
      </c>
      <c r="R83" s="114">
        <f t="shared" si="24"/>
        <v>9.8712143955592857E-2</v>
      </c>
      <c r="S83" s="114">
        <f t="shared" si="25"/>
        <v>0.36092474154056386</v>
      </c>
      <c r="T83" s="135">
        <v>9005</v>
      </c>
      <c r="U83" s="134">
        <f t="shared" si="26"/>
        <v>2.7585974500205248E-2</v>
      </c>
      <c r="V83" s="134">
        <f t="shared" si="27"/>
        <v>0.10086358494158761</v>
      </c>
      <c r="W83" s="170">
        <v>-5.94</v>
      </c>
    </row>
    <row r="84" spans="1:23">
      <c r="A84" s="2">
        <v>66</v>
      </c>
      <c r="B84" s="9" t="s">
        <v>85</v>
      </c>
      <c r="C84" s="9" t="s">
        <v>86</v>
      </c>
      <c r="D84" s="4" t="s">
        <v>16</v>
      </c>
      <c r="E84" s="7">
        <v>88658</v>
      </c>
      <c r="F84" s="7">
        <v>46705</v>
      </c>
      <c r="G84" s="7">
        <v>41953</v>
      </c>
      <c r="H84" s="113">
        <f t="shared" si="19"/>
        <v>4.441776891116897E-2</v>
      </c>
      <c r="I84" s="7">
        <v>15141</v>
      </c>
      <c r="J84" s="114">
        <f t="shared" si="20"/>
        <v>0.17077985066209478</v>
      </c>
      <c r="K84" s="7">
        <v>49969</v>
      </c>
      <c r="L84" s="114">
        <f t="shared" si="21"/>
        <v>0.56361524058742585</v>
      </c>
      <c r="M84" s="7">
        <v>23548</v>
      </c>
      <c r="N84" s="114">
        <f t="shared" si="22"/>
        <v>0.26560490875047937</v>
      </c>
      <c r="O84" s="215">
        <f t="shared" si="28"/>
        <v>47.125217634933655</v>
      </c>
      <c r="P84" s="51">
        <f t="shared" si="23"/>
        <v>77.42600412255598</v>
      </c>
      <c r="Q84" s="13">
        <v>7563</v>
      </c>
      <c r="R84" s="114">
        <f t="shared" si="24"/>
        <v>8.5305330596223694E-2</v>
      </c>
      <c r="S84" s="114">
        <f t="shared" si="25"/>
        <v>0.32117377271955155</v>
      </c>
      <c r="T84" s="135">
        <v>2047</v>
      </c>
      <c r="U84" s="134">
        <f t="shared" si="26"/>
        <v>2.3088722957883102E-2</v>
      </c>
      <c r="V84" s="134">
        <f t="shared" si="27"/>
        <v>8.6928826227280445E-2</v>
      </c>
      <c r="W84" s="170">
        <v>-6.48</v>
      </c>
    </row>
    <row r="85" spans="1:23">
      <c r="A85" s="2">
        <v>67</v>
      </c>
      <c r="B85" s="9" t="s">
        <v>87</v>
      </c>
      <c r="C85" s="9" t="s">
        <v>88</v>
      </c>
      <c r="D85" s="4" t="s">
        <v>16</v>
      </c>
      <c r="E85" s="7">
        <v>194771</v>
      </c>
      <c r="F85" s="7">
        <v>104307</v>
      </c>
      <c r="G85" s="7">
        <v>90464</v>
      </c>
      <c r="H85" s="113">
        <f t="shared" si="19"/>
        <v>9.7580514658545101E-2</v>
      </c>
      <c r="I85" s="7">
        <v>32209</v>
      </c>
      <c r="J85" s="114">
        <f t="shared" si="20"/>
        <v>0.16536856102807912</v>
      </c>
      <c r="K85" s="7">
        <v>112458</v>
      </c>
      <c r="L85" s="114">
        <f t="shared" si="21"/>
        <v>0.57738575044539486</v>
      </c>
      <c r="M85" s="7">
        <v>50104</v>
      </c>
      <c r="N85" s="114">
        <f t="shared" si="22"/>
        <v>0.25724568852652602</v>
      </c>
      <c r="O85" s="215">
        <f t="shared" si="28"/>
        <v>44.553522203844992</v>
      </c>
      <c r="P85" s="51">
        <f t="shared" si="23"/>
        <v>73.194437034270578</v>
      </c>
      <c r="Q85" s="13">
        <v>16985</v>
      </c>
      <c r="R85" s="114">
        <f t="shared" si="24"/>
        <v>8.7204974046444284E-2</v>
      </c>
      <c r="S85" s="114">
        <f t="shared" si="25"/>
        <v>0.33899489062749483</v>
      </c>
      <c r="T85" s="135">
        <v>4667</v>
      </c>
      <c r="U85" s="134">
        <f t="shared" si="26"/>
        <v>2.3961472703841948E-2</v>
      </c>
      <c r="V85" s="134">
        <f t="shared" si="27"/>
        <v>9.3146255787961041E-2</v>
      </c>
      <c r="W85" s="170">
        <v>-3.62</v>
      </c>
    </row>
    <row r="86" spans="1:23">
      <c r="A86" s="2">
        <v>68</v>
      </c>
      <c r="B86" s="9" t="s">
        <v>89</v>
      </c>
      <c r="C86" s="9" t="s">
        <v>90</v>
      </c>
      <c r="D86" s="4" t="s">
        <v>16</v>
      </c>
      <c r="E86" s="7">
        <v>100807</v>
      </c>
      <c r="F86" s="7">
        <v>53798</v>
      </c>
      <c r="G86" s="7">
        <v>47009</v>
      </c>
      <c r="H86" s="113">
        <f t="shared" si="19"/>
        <v>5.0504433109569473E-2</v>
      </c>
      <c r="I86" s="7">
        <v>15204</v>
      </c>
      <c r="J86" s="114">
        <f t="shared" si="20"/>
        <v>0.15082285952364419</v>
      </c>
      <c r="K86" s="7">
        <v>56765</v>
      </c>
      <c r="L86" s="114">
        <f t="shared" si="21"/>
        <v>0.56310573670479236</v>
      </c>
      <c r="M86" s="7">
        <v>28838</v>
      </c>
      <c r="N86" s="114">
        <f t="shared" si="22"/>
        <v>0.28607140377156348</v>
      </c>
      <c r="O86" s="215">
        <f t="shared" si="28"/>
        <v>50.802431075486652</v>
      </c>
      <c r="P86" s="51">
        <f t="shared" si="23"/>
        <v>77.586541002378226</v>
      </c>
      <c r="Q86" s="13">
        <v>9592</v>
      </c>
      <c r="R86" s="114">
        <f t="shared" si="24"/>
        <v>9.5152122372454295E-2</v>
      </c>
      <c r="S86" s="114">
        <f t="shared" si="25"/>
        <v>0.33261668631666552</v>
      </c>
      <c r="T86" s="135">
        <v>2342</v>
      </c>
      <c r="U86" s="134">
        <f t="shared" si="26"/>
        <v>2.3232513615125933E-2</v>
      </c>
      <c r="V86" s="134">
        <f t="shared" si="27"/>
        <v>8.1212289340453575E-2</v>
      </c>
      <c r="W86" s="170">
        <v>-8.99</v>
      </c>
    </row>
    <row r="87" spans="1:23" ht="25.5">
      <c r="A87" s="2">
        <v>71</v>
      </c>
      <c r="B87" s="9" t="s">
        <v>91</v>
      </c>
      <c r="C87" s="9" t="s">
        <v>94</v>
      </c>
      <c r="D87" s="4" t="s">
        <v>31</v>
      </c>
      <c r="E87" s="7">
        <v>23820</v>
      </c>
      <c r="F87" s="7">
        <v>12128</v>
      </c>
      <c r="G87" s="7">
        <v>11692</v>
      </c>
      <c r="H87" s="113">
        <f t="shared" si="19"/>
        <v>1.1933849798822947E-2</v>
      </c>
      <c r="I87" s="7">
        <v>4383</v>
      </c>
      <c r="J87" s="114">
        <f t="shared" si="20"/>
        <v>0.18400503778337532</v>
      </c>
      <c r="K87" s="7">
        <v>13775</v>
      </c>
      <c r="L87" s="114">
        <f t="shared" si="21"/>
        <v>0.57829554995801846</v>
      </c>
      <c r="M87" s="7">
        <v>5662</v>
      </c>
      <c r="N87" s="114">
        <f t="shared" si="22"/>
        <v>0.23769941225860622</v>
      </c>
      <c r="O87" s="215">
        <f t="shared" si="28"/>
        <v>41.103448275862071</v>
      </c>
      <c r="P87" s="51">
        <f t="shared" si="23"/>
        <v>72.921960072595283</v>
      </c>
      <c r="Q87" s="13">
        <v>1791</v>
      </c>
      <c r="R87" s="114">
        <f t="shared" si="24"/>
        <v>7.5188916876574308E-2</v>
      </c>
      <c r="S87" s="114">
        <f t="shared" si="25"/>
        <v>0.31631932179441891</v>
      </c>
      <c r="T87" s="135">
        <v>455</v>
      </c>
      <c r="U87" s="134">
        <f t="shared" si="26"/>
        <v>1.910159529806885E-2</v>
      </c>
      <c r="V87" s="134">
        <f t="shared" si="27"/>
        <v>8.0360296714941715E-2</v>
      </c>
      <c r="W87" s="170">
        <v>-4.8899999999999997</v>
      </c>
    </row>
    <row r="88" spans="1:23" ht="25.5">
      <c r="A88" s="2">
        <v>74</v>
      </c>
      <c r="B88" s="9" t="s">
        <v>96</v>
      </c>
      <c r="C88" s="9" t="s">
        <v>98</v>
      </c>
      <c r="D88" s="4" t="s">
        <v>31</v>
      </c>
      <c r="E88" s="7">
        <v>8851</v>
      </c>
      <c r="F88" s="7">
        <v>4347</v>
      </c>
      <c r="G88" s="7">
        <v>4504</v>
      </c>
      <c r="H88" s="113">
        <f t="shared" si="19"/>
        <v>4.4343620726020952E-3</v>
      </c>
      <c r="I88" s="7">
        <v>1771</v>
      </c>
      <c r="J88" s="114">
        <f t="shared" si="20"/>
        <v>0.20009038526720144</v>
      </c>
      <c r="K88" s="7">
        <v>5361</v>
      </c>
      <c r="L88" s="114">
        <f t="shared" si="21"/>
        <v>0.60569427183369107</v>
      </c>
      <c r="M88" s="7">
        <v>1719</v>
      </c>
      <c r="N88" s="114">
        <f t="shared" si="22"/>
        <v>0.19421534289910744</v>
      </c>
      <c r="O88" s="215">
        <f t="shared" si="28"/>
        <v>32.064913262451036</v>
      </c>
      <c r="P88" s="51">
        <f t="shared" si="23"/>
        <v>65.099794814400298</v>
      </c>
      <c r="Q88" s="13">
        <v>511</v>
      </c>
      <c r="R88" s="114">
        <f t="shared" si="24"/>
        <v>5.7733589424923737E-2</v>
      </c>
      <c r="S88" s="114">
        <f t="shared" si="25"/>
        <v>0.29726585223967422</v>
      </c>
      <c r="T88" s="135">
        <v>107</v>
      </c>
      <c r="U88" s="134">
        <f t="shared" si="26"/>
        <v>1.2089029488193424E-2</v>
      </c>
      <c r="V88" s="134">
        <f t="shared" si="27"/>
        <v>6.2245491564863295E-2</v>
      </c>
      <c r="W88" s="170">
        <v>-1.8</v>
      </c>
    </row>
    <row r="89" spans="1:23" ht="25.5">
      <c r="A89" s="2">
        <v>75</v>
      </c>
      <c r="B89" s="9" t="s">
        <v>96</v>
      </c>
      <c r="C89" s="9" t="s">
        <v>99</v>
      </c>
      <c r="D89" s="4" t="s">
        <v>31</v>
      </c>
      <c r="E89" s="7">
        <v>29774</v>
      </c>
      <c r="F89" s="7">
        <v>15247</v>
      </c>
      <c r="G89" s="7">
        <v>14527</v>
      </c>
      <c r="H89" s="113">
        <f t="shared" si="19"/>
        <v>1.4916811247277685E-2</v>
      </c>
      <c r="I89" s="7">
        <v>5464</v>
      </c>
      <c r="J89" s="114">
        <f t="shared" si="20"/>
        <v>0.18351581917108886</v>
      </c>
      <c r="K89" s="7">
        <v>17370</v>
      </c>
      <c r="L89" s="114">
        <f t="shared" si="21"/>
        <v>0.5833949083092631</v>
      </c>
      <c r="M89" s="7">
        <v>6940</v>
      </c>
      <c r="N89" s="114">
        <f t="shared" si="22"/>
        <v>0.23308927251964801</v>
      </c>
      <c r="O89" s="215">
        <f t="shared" si="28"/>
        <v>39.953943580886587</v>
      </c>
      <c r="P89" s="51">
        <f t="shared" si="23"/>
        <v>71.410477835348303</v>
      </c>
      <c r="Q89" s="13">
        <v>2119</v>
      </c>
      <c r="R89" s="114">
        <f t="shared" si="24"/>
        <v>7.1169476724659092E-2</v>
      </c>
      <c r="S89" s="114">
        <f t="shared" si="25"/>
        <v>0.30533141210374642</v>
      </c>
      <c r="T89" s="135">
        <v>553</v>
      </c>
      <c r="U89" s="134">
        <f t="shared" si="26"/>
        <v>1.8573251830456102E-2</v>
      </c>
      <c r="V89" s="134">
        <f t="shared" si="27"/>
        <v>7.9682997118155616E-2</v>
      </c>
      <c r="W89" s="170">
        <v>-4.79</v>
      </c>
    </row>
    <row r="90" spans="1:23">
      <c r="A90" s="2">
        <v>6</v>
      </c>
      <c r="B90" s="9" t="s">
        <v>14</v>
      </c>
      <c r="C90" s="9" t="s">
        <v>21</v>
      </c>
      <c r="D90" s="4" t="s">
        <v>16</v>
      </c>
      <c r="E90" s="7">
        <v>1740</v>
      </c>
      <c r="F90" s="7">
        <v>897</v>
      </c>
      <c r="G90" s="7">
        <v>843</v>
      </c>
      <c r="H90" s="113">
        <f t="shared" si="19"/>
        <v>8.7174217674021535E-4</v>
      </c>
      <c r="I90" s="7">
        <v>274</v>
      </c>
      <c r="J90" s="114">
        <f t="shared" si="20"/>
        <v>0.15747126436781608</v>
      </c>
      <c r="K90" s="7">
        <v>1019</v>
      </c>
      <c r="L90" s="114">
        <f t="shared" si="21"/>
        <v>0.58563218390804594</v>
      </c>
      <c r="M90" s="7">
        <v>447</v>
      </c>
      <c r="N90" s="114">
        <f t="shared" si="22"/>
        <v>0.25689655172413794</v>
      </c>
      <c r="O90" s="215">
        <f t="shared" si="28"/>
        <v>43.866535819430815</v>
      </c>
      <c r="P90" s="51">
        <f t="shared" si="23"/>
        <v>70.755642787046128</v>
      </c>
      <c r="Q90" s="13">
        <v>126</v>
      </c>
      <c r="R90" s="114">
        <f t="shared" si="24"/>
        <v>7.2413793103448282E-2</v>
      </c>
      <c r="S90" s="114">
        <f t="shared" si="25"/>
        <v>0.28187919463087246</v>
      </c>
      <c r="T90" s="135">
        <v>34</v>
      </c>
      <c r="U90" s="134">
        <f t="shared" si="26"/>
        <v>1.9540229885057471E-2</v>
      </c>
      <c r="V90" s="134">
        <f t="shared" si="27"/>
        <v>7.6062639821029079E-2</v>
      </c>
      <c r="W90" s="170">
        <v>-6.88</v>
      </c>
    </row>
    <row r="91" spans="1:23" ht="25.5">
      <c r="A91" s="2">
        <v>24</v>
      </c>
      <c r="B91" s="9" t="s">
        <v>36</v>
      </c>
      <c r="C91" s="9" t="s">
        <v>41</v>
      </c>
      <c r="D91" s="4" t="s">
        <v>17</v>
      </c>
      <c r="E91" s="7">
        <v>10374</v>
      </c>
      <c r="F91" s="7">
        <v>5267</v>
      </c>
      <c r="G91" s="7">
        <v>5107</v>
      </c>
      <c r="H91" s="113">
        <f t="shared" si="19"/>
        <v>5.1973869778752834E-3</v>
      </c>
      <c r="I91" s="7">
        <v>1996</v>
      </c>
      <c r="J91" s="114">
        <f t="shared" si="20"/>
        <v>0.19240408714092924</v>
      </c>
      <c r="K91" s="7">
        <v>6364</v>
      </c>
      <c r="L91" s="114">
        <f t="shared" si="21"/>
        <v>0.61345671871987661</v>
      </c>
      <c r="M91" s="7">
        <v>2014</v>
      </c>
      <c r="N91" s="114">
        <f t="shared" si="22"/>
        <v>0.19413919413919414</v>
      </c>
      <c r="O91" s="215">
        <f t="shared" si="28"/>
        <v>31.646763042111882</v>
      </c>
      <c r="P91" s="51">
        <f t="shared" si="23"/>
        <v>63.010685103708362</v>
      </c>
      <c r="Q91" s="13">
        <v>583</v>
      </c>
      <c r="R91" s="114">
        <f t="shared" si="24"/>
        <v>5.6198187777135145E-2</v>
      </c>
      <c r="S91" s="114">
        <f t="shared" si="25"/>
        <v>0.28947368421052633</v>
      </c>
      <c r="T91" s="135">
        <v>122</v>
      </c>
      <c r="U91" s="134">
        <f t="shared" si="26"/>
        <v>1.1760169654906496E-2</v>
      </c>
      <c r="V91" s="134">
        <f t="shared" si="27"/>
        <v>6.0575968222442898E-2</v>
      </c>
      <c r="W91" s="170">
        <v>-0.28999999999999998</v>
      </c>
    </row>
    <row r="92" spans="1:23" ht="25.5">
      <c r="A92" s="2">
        <v>100</v>
      </c>
      <c r="B92" s="9" t="s">
        <v>120</v>
      </c>
      <c r="C92" s="9" t="s">
        <v>126</v>
      </c>
      <c r="D92" s="4" t="s">
        <v>31</v>
      </c>
      <c r="E92" s="7">
        <v>9638</v>
      </c>
      <c r="F92" s="7">
        <v>4921</v>
      </c>
      <c r="G92" s="7">
        <v>4717</v>
      </c>
      <c r="H92" s="113">
        <f t="shared" si="19"/>
        <v>4.828650057139193E-3</v>
      </c>
      <c r="I92" s="7">
        <v>1717</v>
      </c>
      <c r="J92" s="114">
        <f t="shared" si="20"/>
        <v>0.1781489935671301</v>
      </c>
      <c r="K92" s="7">
        <v>5661</v>
      </c>
      <c r="L92" s="114">
        <f t="shared" si="21"/>
        <v>0.58736252334509231</v>
      </c>
      <c r="M92" s="7">
        <v>2260</v>
      </c>
      <c r="N92" s="114">
        <f t="shared" si="22"/>
        <v>0.23448848308777756</v>
      </c>
      <c r="O92" s="215">
        <f t="shared" si="28"/>
        <v>39.922275216392862</v>
      </c>
      <c r="P92" s="51">
        <f t="shared" si="23"/>
        <v>70.252605546723188</v>
      </c>
      <c r="Q92" s="13">
        <v>712</v>
      </c>
      <c r="R92" s="114">
        <f t="shared" si="24"/>
        <v>7.3874247769246726E-2</v>
      </c>
      <c r="S92" s="114">
        <f t="shared" si="25"/>
        <v>0.31504424778761064</v>
      </c>
      <c r="T92" s="135">
        <v>187</v>
      </c>
      <c r="U92" s="134">
        <f t="shared" si="26"/>
        <v>1.9402365636024071E-2</v>
      </c>
      <c r="V92" s="134">
        <f t="shared" si="27"/>
        <v>8.2743362831858402E-2</v>
      </c>
      <c r="W92" s="170">
        <v>-7.23</v>
      </c>
    </row>
    <row r="93" spans="1:23">
      <c r="A93" s="2">
        <v>112</v>
      </c>
      <c r="B93" s="9" t="s">
        <v>132</v>
      </c>
      <c r="C93" s="9" t="s">
        <v>138</v>
      </c>
      <c r="D93" s="4" t="s">
        <v>17</v>
      </c>
      <c r="E93" s="7">
        <v>20645</v>
      </c>
      <c r="F93" s="7">
        <v>10336</v>
      </c>
      <c r="G93" s="7">
        <v>10309</v>
      </c>
      <c r="H93" s="113">
        <f t="shared" si="19"/>
        <v>1.0343170826897554E-2</v>
      </c>
      <c r="I93" s="7">
        <v>5096</v>
      </c>
      <c r="J93" s="114">
        <f t="shared" si="20"/>
        <v>0.24683942843303464</v>
      </c>
      <c r="K93" s="7">
        <v>12681</v>
      </c>
      <c r="L93" s="114">
        <f t="shared" si="21"/>
        <v>0.61424073625575204</v>
      </c>
      <c r="M93" s="7">
        <v>2868</v>
      </c>
      <c r="N93" s="114">
        <f t="shared" si="22"/>
        <v>0.13891983531121338</v>
      </c>
      <c r="O93" s="215">
        <f t="shared" si="28"/>
        <v>22.616512893304943</v>
      </c>
      <c r="P93" s="51">
        <f t="shared" si="23"/>
        <v>62.802618090055986</v>
      </c>
      <c r="Q93" s="13">
        <v>702</v>
      </c>
      <c r="R93" s="114">
        <f t="shared" si="24"/>
        <v>3.4003390651489468E-2</v>
      </c>
      <c r="S93" s="114">
        <f t="shared" si="25"/>
        <v>0.24476987447698745</v>
      </c>
      <c r="T93" s="135">
        <v>164</v>
      </c>
      <c r="U93" s="134">
        <f t="shared" si="26"/>
        <v>7.9438120610317263E-3</v>
      </c>
      <c r="V93" s="134">
        <f t="shared" si="27"/>
        <v>5.7182705718270568E-2</v>
      </c>
      <c r="W93" s="171">
        <v>3.47</v>
      </c>
    </row>
    <row r="94" spans="1:23">
      <c r="A94" s="2">
        <v>101</v>
      </c>
      <c r="B94" s="9" t="s">
        <v>120</v>
      </c>
      <c r="C94" s="9" t="s">
        <v>127</v>
      </c>
      <c r="D94" s="4" t="s">
        <v>17</v>
      </c>
      <c r="E94" s="7">
        <v>5386</v>
      </c>
      <c r="F94" s="7">
        <v>2698</v>
      </c>
      <c r="G94" s="7">
        <v>2688</v>
      </c>
      <c r="H94" s="113">
        <f t="shared" si="19"/>
        <v>2.6983927378866667E-3</v>
      </c>
      <c r="I94" s="7">
        <v>1033</v>
      </c>
      <c r="J94" s="114">
        <f t="shared" si="20"/>
        <v>0.19179353880430747</v>
      </c>
      <c r="K94" s="7">
        <v>3193</v>
      </c>
      <c r="L94" s="114">
        <f t="shared" si="21"/>
        <v>0.59283327144448572</v>
      </c>
      <c r="M94" s="7">
        <v>1160</v>
      </c>
      <c r="N94" s="114">
        <f t="shared" si="22"/>
        <v>0.21537318975120684</v>
      </c>
      <c r="O94" s="215">
        <f t="shared" si="28"/>
        <v>36.329470717193864</v>
      </c>
      <c r="P94" s="51">
        <f t="shared" si="23"/>
        <v>68.681490761039782</v>
      </c>
      <c r="Q94" s="13">
        <v>366</v>
      </c>
      <c r="R94" s="114">
        <f t="shared" si="24"/>
        <v>6.7953954697363539E-2</v>
      </c>
      <c r="S94" s="114">
        <f t="shared" si="25"/>
        <v>0.31551724137931036</v>
      </c>
      <c r="T94" s="135">
        <v>108</v>
      </c>
      <c r="U94" s="134">
        <f t="shared" si="26"/>
        <v>2.0051986632008911E-2</v>
      </c>
      <c r="V94" s="134">
        <f t="shared" si="27"/>
        <v>9.3103448275862075E-2</v>
      </c>
      <c r="W94" s="170">
        <v>-4.24</v>
      </c>
    </row>
    <row r="95" spans="1:23">
      <c r="A95" s="2">
        <v>17</v>
      </c>
      <c r="B95" s="9" t="s">
        <v>25</v>
      </c>
      <c r="C95" s="9" t="s">
        <v>33</v>
      </c>
      <c r="D95" s="4" t="s">
        <v>17</v>
      </c>
      <c r="E95" s="7">
        <v>3791</v>
      </c>
      <c r="F95" s="7">
        <v>1864</v>
      </c>
      <c r="G95" s="7">
        <v>1927</v>
      </c>
      <c r="H95" s="113">
        <f t="shared" si="19"/>
        <v>1.8992957425414691E-3</v>
      </c>
      <c r="I95" s="7">
        <v>796</v>
      </c>
      <c r="J95" s="114">
        <f t="shared" si="20"/>
        <v>0.20997098390925878</v>
      </c>
      <c r="K95" s="7">
        <v>2266</v>
      </c>
      <c r="L95" s="114">
        <f t="shared" si="21"/>
        <v>0.59773146926932208</v>
      </c>
      <c r="M95" s="7">
        <v>729</v>
      </c>
      <c r="N95" s="114">
        <f t="shared" si="22"/>
        <v>0.19229754682141914</v>
      </c>
      <c r="O95" s="215">
        <f t="shared" si="28"/>
        <v>32.171226831421009</v>
      </c>
      <c r="P95" s="51">
        <f t="shared" si="23"/>
        <v>67.299205648720218</v>
      </c>
      <c r="Q95" s="13">
        <v>258</v>
      </c>
      <c r="R95" s="114">
        <f t="shared" si="24"/>
        <v>6.8055921920337645E-2</v>
      </c>
      <c r="S95" s="114">
        <f t="shared" si="25"/>
        <v>0.35390946502057613</v>
      </c>
      <c r="T95" s="135">
        <v>65</v>
      </c>
      <c r="U95" s="134">
        <f t="shared" si="26"/>
        <v>1.7145871801635452E-2</v>
      </c>
      <c r="V95" s="134">
        <f t="shared" si="27"/>
        <v>8.9163237311385465E-2</v>
      </c>
      <c r="W95" s="170">
        <v>-2.36</v>
      </c>
    </row>
    <row r="96" spans="1:23">
      <c r="A96" s="2">
        <v>25</v>
      </c>
      <c r="B96" s="9" t="s">
        <v>36</v>
      </c>
      <c r="C96" s="9" t="s">
        <v>42</v>
      </c>
      <c r="D96" s="4" t="s">
        <v>17</v>
      </c>
      <c r="E96" s="7">
        <v>18489</v>
      </c>
      <c r="F96" s="7">
        <v>9345</v>
      </c>
      <c r="G96" s="7">
        <v>9144</v>
      </c>
      <c r="H96" s="113">
        <f t="shared" si="19"/>
        <v>9.2630121297412882E-3</v>
      </c>
      <c r="I96" s="7">
        <v>4419</v>
      </c>
      <c r="J96" s="114">
        <f t="shared" si="20"/>
        <v>0.23900697712153171</v>
      </c>
      <c r="K96" s="7">
        <v>11254</v>
      </c>
      <c r="L96" s="114">
        <f t="shared" si="21"/>
        <v>0.60868624587592624</v>
      </c>
      <c r="M96" s="7">
        <v>2816</v>
      </c>
      <c r="N96" s="114">
        <f t="shared" si="22"/>
        <v>0.15230677700254205</v>
      </c>
      <c r="O96" s="215">
        <f t="shared" si="28"/>
        <v>25.022214323795982</v>
      </c>
      <c r="P96" s="51">
        <f t="shared" si="23"/>
        <v>64.288253065576683</v>
      </c>
      <c r="Q96" s="13">
        <v>705</v>
      </c>
      <c r="R96" s="114">
        <f t="shared" si="24"/>
        <v>3.813078046405971E-2</v>
      </c>
      <c r="S96" s="114">
        <f t="shared" si="25"/>
        <v>0.25035511363636365</v>
      </c>
      <c r="T96" s="135">
        <v>184</v>
      </c>
      <c r="U96" s="134">
        <f t="shared" si="26"/>
        <v>9.9518632700524631E-3</v>
      </c>
      <c r="V96" s="134">
        <f t="shared" si="27"/>
        <v>6.5340909090909088E-2</v>
      </c>
      <c r="W96" s="171">
        <v>1.6</v>
      </c>
    </row>
    <row r="97" spans="1:23">
      <c r="A97" s="2">
        <v>80</v>
      </c>
      <c r="B97" s="9" t="s">
        <v>102</v>
      </c>
      <c r="C97" s="9" t="s">
        <v>105</v>
      </c>
      <c r="D97" s="4" t="s">
        <v>17</v>
      </c>
      <c r="E97" s="7">
        <v>7180</v>
      </c>
      <c r="F97" s="7">
        <v>3647</v>
      </c>
      <c r="G97" s="7">
        <v>3533</v>
      </c>
      <c r="H97" s="113">
        <f t="shared" si="19"/>
        <v>3.5971889821808886E-3</v>
      </c>
      <c r="I97" s="7">
        <v>1216</v>
      </c>
      <c r="J97" s="114">
        <f t="shared" si="20"/>
        <v>0.16935933147632312</v>
      </c>
      <c r="K97" s="7">
        <v>4264</v>
      </c>
      <c r="L97" s="114">
        <f t="shared" si="21"/>
        <v>0.59387186629526467</v>
      </c>
      <c r="M97" s="7">
        <v>1700</v>
      </c>
      <c r="N97" s="114">
        <f t="shared" si="22"/>
        <v>0.23676880222841226</v>
      </c>
      <c r="O97" s="215">
        <f t="shared" si="28"/>
        <v>39.868667917448406</v>
      </c>
      <c r="P97" s="51">
        <f t="shared" si="23"/>
        <v>68.386491557223266</v>
      </c>
      <c r="Q97" s="13">
        <v>585</v>
      </c>
      <c r="R97" s="114">
        <f t="shared" si="24"/>
        <v>8.1476323119777164E-2</v>
      </c>
      <c r="S97" s="114">
        <f t="shared" si="25"/>
        <v>0.34411764705882353</v>
      </c>
      <c r="T97" s="135">
        <v>187</v>
      </c>
      <c r="U97" s="134">
        <f t="shared" si="26"/>
        <v>2.6044568245125348E-2</v>
      </c>
      <c r="V97" s="134">
        <f t="shared" si="27"/>
        <v>0.11</v>
      </c>
      <c r="W97" s="170">
        <v>-5.54</v>
      </c>
    </row>
    <row r="98" spans="1:23" ht="25.5">
      <c r="A98" s="2">
        <v>53</v>
      </c>
      <c r="B98" s="9" t="s">
        <v>65</v>
      </c>
      <c r="C98" s="9" t="s">
        <v>71</v>
      </c>
      <c r="D98" s="4" t="s">
        <v>31</v>
      </c>
      <c r="E98" s="7">
        <v>9165</v>
      </c>
      <c r="F98" s="7">
        <v>4676</v>
      </c>
      <c r="G98" s="7">
        <v>4489</v>
      </c>
      <c r="H98" s="113">
        <f t="shared" si="19"/>
        <v>4.5916764654161338E-3</v>
      </c>
      <c r="I98" s="7">
        <v>1671</v>
      </c>
      <c r="J98" s="114">
        <f t="shared" si="20"/>
        <v>0.18232405891980361</v>
      </c>
      <c r="K98" s="7">
        <v>5417</v>
      </c>
      <c r="L98" s="114">
        <f t="shared" si="21"/>
        <v>0.59105291871249321</v>
      </c>
      <c r="M98" s="7">
        <v>2077</v>
      </c>
      <c r="N98" s="114">
        <f t="shared" si="22"/>
        <v>0.22662302236770321</v>
      </c>
      <c r="O98" s="215">
        <f t="shared" si="28"/>
        <v>38.342255861177776</v>
      </c>
      <c r="P98" s="51">
        <f t="shared" si="23"/>
        <v>69.189588333025668</v>
      </c>
      <c r="Q98" s="13">
        <v>634</v>
      </c>
      <c r="R98" s="114">
        <f t="shared" si="24"/>
        <v>6.9176213857064919E-2</v>
      </c>
      <c r="S98" s="114">
        <f t="shared" si="25"/>
        <v>0.30524795377948966</v>
      </c>
      <c r="T98" s="135">
        <v>155</v>
      </c>
      <c r="U98" s="134">
        <f t="shared" si="26"/>
        <v>1.6912165848336061E-2</v>
      </c>
      <c r="V98" s="134">
        <f t="shared" si="27"/>
        <v>7.4626865671641784E-2</v>
      </c>
      <c r="W98" s="170">
        <v>-3.26</v>
      </c>
    </row>
    <row r="99" spans="1:23" ht="25.5">
      <c r="A99" s="2">
        <v>32</v>
      </c>
      <c r="B99" s="9" t="s">
        <v>45</v>
      </c>
      <c r="C99" s="9" t="s">
        <v>49</v>
      </c>
      <c r="D99" s="4" t="s">
        <v>17</v>
      </c>
      <c r="E99" s="7">
        <v>3992</v>
      </c>
      <c r="F99" s="7">
        <v>1977</v>
      </c>
      <c r="G99" s="7">
        <v>2015</v>
      </c>
      <c r="H99" s="113">
        <f t="shared" si="19"/>
        <v>1.9999969939924942E-3</v>
      </c>
      <c r="I99" s="7">
        <v>770</v>
      </c>
      <c r="J99" s="114">
        <f t="shared" si="20"/>
        <v>0.19288577154308617</v>
      </c>
      <c r="K99" s="7">
        <v>2396</v>
      </c>
      <c r="L99" s="114">
        <f t="shared" si="21"/>
        <v>0.6002004008016032</v>
      </c>
      <c r="M99" s="7">
        <v>826</v>
      </c>
      <c r="N99" s="114">
        <f t="shared" si="22"/>
        <v>0.20691382765531063</v>
      </c>
      <c r="O99" s="215">
        <f t="shared" si="28"/>
        <v>34.474123539232053</v>
      </c>
      <c r="P99" s="51">
        <f t="shared" si="23"/>
        <v>66.611018363939905</v>
      </c>
      <c r="Q99" s="13">
        <v>261</v>
      </c>
      <c r="R99" s="114">
        <f t="shared" si="24"/>
        <v>6.5380761523046088E-2</v>
      </c>
      <c r="S99" s="114">
        <f t="shared" si="25"/>
        <v>0.3159806295399516</v>
      </c>
      <c r="T99" s="135">
        <v>83</v>
      </c>
      <c r="U99" s="134">
        <f t="shared" si="26"/>
        <v>2.0791583166332665E-2</v>
      </c>
      <c r="V99" s="134">
        <f t="shared" si="27"/>
        <v>0.10048426150121065</v>
      </c>
      <c r="W99" s="170">
        <v>-1.75</v>
      </c>
    </row>
    <row r="100" spans="1:23" ht="25.5">
      <c r="A100" s="2">
        <v>81</v>
      </c>
      <c r="B100" s="9" t="s">
        <v>102</v>
      </c>
      <c r="C100" s="9" t="s">
        <v>106</v>
      </c>
      <c r="D100" s="4" t="s">
        <v>31</v>
      </c>
      <c r="E100" s="7">
        <v>8623</v>
      </c>
      <c r="F100" s="7">
        <v>4356</v>
      </c>
      <c r="G100" s="7">
        <v>4267</v>
      </c>
      <c r="H100" s="113">
        <f t="shared" ref="H100:H131" si="29">(E100/$E$149)</f>
        <v>4.3201337873740673E-3</v>
      </c>
      <c r="I100" s="7">
        <v>1484</v>
      </c>
      <c r="J100" s="114">
        <f t="shared" ref="J100:J131" si="30">(I100/E100)</f>
        <v>0.17209787776875798</v>
      </c>
      <c r="K100" s="7">
        <v>5048</v>
      </c>
      <c r="L100" s="114">
        <f t="shared" ref="L100:L131" si="31">(K100/E100)</f>
        <v>0.5854111098225675</v>
      </c>
      <c r="M100" s="7">
        <v>2091</v>
      </c>
      <c r="N100" s="114">
        <f t="shared" ref="N100:N131" si="32">M100/E100</f>
        <v>0.24249101240867449</v>
      </c>
      <c r="O100" s="215">
        <f t="shared" si="28"/>
        <v>41.422345483359749</v>
      </c>
      <c r="P100" s="51">
        <f t="shared" ref="P100:P131" si="33">((M100+I100)/K100)*100</f>
        <v>70.820126782884302</v>
      </c>
      <c r="Q100" s="13">
        <v>722</v>
      </c>
      <c r="R100" s="114">
        <f t="shared" ref="R100:R131" si="34">Q100/E100</f>
        <v>8.3729560477791953E-2</v>
      </c>
      <c r="S100" s="114">
        <f t="shared" ref="S100:S131" si="35">(Q100/M100)</f>
        <v>0.34528933524629363</v>
      </c>
      <c r="T100" s="135">
        <v>201</v>
      </c>
      <c r="U100" s="134">
        <f t="shared" ref="U100:U131" si="36">T100/E100</f>
        <v>2.3309752986199698E-2</v>
      </c>
      <c r="V100" s="134">
        <f t="shared" ref="V100:V131" si="37">T100/M100</f>
        <v>9.6126255380200865E-2</v>
      </c>
      <c r="W100" s="170">
        <v>-4.38</v>
      </c>
    </row>
    <row r="101" spans="1:23">
      <c r="A101" s="2">
        <v>123</v>
      </c>
      <c r="B101" s="9" t="s">
        <v>148</v>
      </c>
      <c r="C101" s="9" t="s">
        <v>151</v>
      </c>
      <c r="D101" s="4" t="s">
        <v>17</v>
      </c>
      <c r="E101" s="7">
        <v>4498</v>
      </c>
      <c r="F101" s="7">
        <v>2234</v>
      </c>
      <c r="G101" s="7">
        <v>2264</v>
      </c>
      <c r="H101" s="113">
        <f t="shared" si="29"/>
        <v>2.2535036269985568E-3</v>
      </c>
      <c r="I101" s="7">
        <v>858</v>
      </c>
      <c r="J101" s="114">
        <f t="shared" si="30"/>
        <v>0.19075144508670519</v>
      </c>
      <c r="K101" s="7">
        <v>2659</v>
      </c>
      <c r="L101" s="114">
        <f t="shared" si="31"/>
        <v>0.59115162294353041</v>
      </c>
      <c r="M101" s="7">
        <v>981</v>
      </c>
      <c r="N101" s="114">
        <f t="shared" si="32"/>
        <v>0.21809693196976435</v>
      </c>
      <c r="O101" s="215">
        <f t="shared" si="28"/>
        <v>36.893569010906354</v>
      </c>
      <c r="P101" s="51">
        <f t="shared" si="33"/>
        <v>69.161338849191424</v>
      </c>
      <c r="Q101" s="13">
        <v>293</v>
      </c>
      <c r="R101" s="114">
        <f t="shared" si="34"/>
        <v>6.5140062249888844E-2</v>
      </c>
      <c r="S101" s="114">
        <f t="shared" si="35"/>
        <v>0.29867482161060144</v>
      </c>
      <c r="T101" s="135">
        <v>91</v>
      </c>
      <c r="U101" s="134">
        <f t="shared" si="36"/>
        <v>2.023121387283237E-2</v>
      </c>
      <c r="V101" s="134">
        <f t="shared" si="37"/>
        <v>9.2762487257900109E-2</v>
      </c>
      <c r="W101" s="170">
        <v>-4.41</v>
      </c>
    </row>
    <row r="102" spans="1:23">
      <c r="A102" s="2">
        <v>102</v>
      </c>
      <c r="B102" s="9" t="s">
        <v>120</v>
      </c>
      <c r="C102" s="9" t="s">
        <v>128</v>
      </c>
      <c r="D102" s="4" t="s">
        <v>17</v>
      </c>
      <c r="E102" s="7">
        <v>9171</v>
      </c>
      <c r="F102" s="7">
        <v>4611</v>
      </c>
      <c r="G102" s="7">
        <v>4560</v>
      </c>
      <c r="H102" s="113">
        <f t="shared" si="29"/>
        <v>4.5946824729221347E-3</v>
      </c>
      <c r="I102" s="7">
        <v>1823</v>
      </c>
      <c r="J102" s="114">
        <f t="shared" si="30"/>
        <v>0.19877875913204668</v>
      </c>
      <c r="K102" s="7">
        <v>5344</v>
      </c>
      <c r="L102" s="114">
        <f t="shared" si="31"/>
        <v>0.58270635699487516</v>
      </c>
      <c r="M102" s="7">
        <v>2004</v>
      </c>
      <c r="N102" s="114">
        <f t="shared" si="32"/>
        <v>0.21851488387307819</v>
      </c>
      <c r="O102" s="215">
        <f t="shared" si="28"/>
        <v>37.5</v>
      </c>
      <c r="P102" s="51">
        <f t="shared" si="33"/>
        <v>71.613023952095816</v>
      </c>
      <c r="Q102" s="13">
        <v>541</v>
      </c>
      <c r="R102" s="114">
        <f t="shared" si="34"/>
        <v>5.8990295496674297E-2</v>
      </c>
      <c r="S102" s="114">
        <f t="shared" si="35"/>
        <v>0.26996007984031933</v>
      </c>
      <c r="T102" s="135">
        <v>141</v>
      </c>
      <c r="U102" s="134">
        <f t="shared" si="36"/>
        <v>1.5374550212626759E-2</v>
      </c>
      <c r="V102" s="134">
        <f t="shared" si="37"/>
        <v>7.0359281437125748E-2</v>
      </c>
      <c r="W102" s="170">
        <v>-3.5</v>
      </c>
    </row>
    <row r="103" spans="1:23">
      <c r="A103" s="2">
        <v>7</v>
      </c>
      <c r="B103" s="9" t="s">
        <v>14</v>
      </c>
      <c r="C103" s="9" t="s">
        <v>22</v>
      </c>
      <c r="D103" s="4" t="s">
        <v>17</v>
      </c>
      <c r="E103" s="7">
        <v>3160</v>
      </c>
      <c r="F103" s="7">
        <v>1527</v>
      </c>
      <c r="G103" s="7">
        <v>1633</v>
      </c>
      <c r="H103" s="113">
        <f t="shared" si="29"/>
        <v>1.583163953160391E-3</v>
      </c>
      <c r="I103" s="7">
        <v>558</v>
      </c>
      <c r="J103" s="114">
        <f t="shared" si="30"/>
        <v>0.17658227848101266</v>
      </c>
      <c r="K103" s="7">
        <v>1857</v>
      </c>
      <c r="L103" s="114">
        <f t="shared" si="31"/>
        <v>0.58765822784810129</v>
      </c>
      <c r="M103" s="7">
        <v>745</v>
      </c>
      <c r="N103" s="114">
        <f t="shared" si="32"/>
        <v>0.23575949367088608</v>
      </c>
      <c r="O103" s="215">
        <f t="shared" si="28"/>
        <v>40.118470651588581</v>
      </c>
      <c r="P103" s="51">
        <f t="shared" si="33"/>
        <v>70.166935918147558</v>
      </c>
      <c r="Q103" s="13">
        <v>242</v>
      </c>
      <c r="R103" s="114">
        <f t="shared" si="34"/>
        <v>7.6582278481012664E-2</v>
      </c>
      <c r="S103" s="114">
        <f t="shared" si="35"/>
        <v>0.32483221476510066</v>
      </c>
      <c r="T103" s="135">
        <v>62</v>
      </c>
      <c r="U103" s="134">
        <f t="shared" si="36"/>
        <v>1.9620253164556962E-2</v>
      </c>
      <c r="V103" s="134">
        <f t="shared" si="37"/>
        <v>8.3221476510067116E-2</v>
      </c>
      <c r="W103" s="170">
        <v>-11.35</v>
      </c>
    </row>
    <row r="104" spans="1:23" ht="25.5">
      <c r="A104" s="2">
        <v>39</v>
      </c>
      <c r="B104" s="9" t="s">
        <v>52</v>
      </c>
      <c r="C104" s="9" t="s">
        <v>56</v>
      </c>
      <c r="D104" s="4" t="s">
        <v>17</v>
      </c>
      <c r="E104" s="7">
        <v>3947</v>
      </c>
      <c r="F104" s="7">
        <v>1961</v>
      </c>
      <c r="G104" s="7">
        <v>1986</v>
      </c>
      <c r="H104" s="113">
        <f t="shared" si="29"/>
        <v>1.9774519376974885E-3</v>
      </c>
      <c r="I104" s="7">
        <v>791</v>
      </c>
      <c r="J104" s="114">
        <f t="shared" si="30"/>
        <v>0.20040537116797569</v>
      </c>
      <c r="K104" s="7">
        <v>2314</v>
      </c>
      <c r="L104" s="114">
        <f t="shared" si="31"/>
        <v>0.58626805168482388</v>
      </c>
      <c r="M104" s="7">
        <v>842</v>
      </c>
      <c r="N104" s="114">
        <f t="shared" si="32"/>
        <v>0.21332657714720041</v>
      </c>
      <c r="O104" s="215">
        <f t="shared" si="28"/>
        <v>36.387208297320655</v>
      </c>
      <c r="P104" s="51">
        <f t="shared" si="33"/>
        <v>70.570440795159897</v>
      </c>
      <c r="Q104" s="13">
        <v>262</v>
      </c>
      <c r="R104" s="114">
        <f t="shared" si="34"/>
        <v>6.6379528756017228E-2</v>
      </c>
      <c r="S104" s="114">
        <f t="shared" si="35"/>
        <v>0.31116389548693585</v>
      </c>
      <c r="T104" s="135">
        <v>93</v>
      </c>
      <c r="U104" s="134">
        <f t="shared" si="36"/>
        <v>2.3562199138586266E-2</v>
      </c>
      <c r="V104" s="134">
        <f t="shared" si="37"/>
        <v>0.11045130641330166</v>
      </c>
      <c r="W104" s="170">
        <v>-4.04</v>
      </c>
    </row>
    <row r="105" spans="1:23">
      <c r="A105" s="2">
        <v>82</v>
      </c>
      <c r="B105" s="9" t="s">
        <v>102</v>
      </c>
      <c r="C105" s="9" t="s">
        <v>107</v>
      </c>
      <c r="D105" s="4" t="s">
        <v>16</v>
      </c>
      <c r="E105" s="7">
        <v>5055</v>
      </c>
      <c r="F105" s="7">
        <v>2649</v>
      </c>
      <c r="G105" s="7">
        <v>2406</v>
      </c>
      <c r="H105" s="113">
        <f t="shared" si="29"/>
        <v>2.5325613238056256E-3</v>
      </c>
      <c r="I105" s="7">
        <v>760</v>
      </c>
      <c r="J105" s="114">
        <f t="shared" si="30"/>
        <v>0.15034619188921861</v>
      </c>
      <c r="K105" s="7">
        <v>2830</v>
      </c>
      <c r="L105" s="114">
        <f t="shared" si="31"/>
        <v>0.55984174085064298</v>
      </c>
      <c r="M105" s="7">
        <v>1465</v>
      </c>
      <c r="N105" s="114">
        <f t="shared" si="32"/>
        <v>0.28981206726013847</v>
      </c>
      <c r="O105" s="215">
        <f t="shared" si="28"/>
        <v>51.766784452296818</v>
      </c>
      <c r="P105" s="51">
        <f t="shared" si="33"/>
        <v>78.621908127208485</v>
      </c>
      <c r="Q105" s="13">
        <v>475</v>
      </c>
      <c r="R105" s="114">
        <f t="shared" si="34"/>
        <v>9.3966369930761628E-2</v>
      </c>
      <c r="S105" s="114">
        <f t="shared" si="35"/>
        <v>0.32423208191126279</v>
      </c>
      <c r="T105" s="135">
        <v>107</v>
      </c>
      <c r="U105" s="134">
        <f t="shared" si="36"/>
        <v>2.1167161226508406E-2</v>
      </c>
      <c r="V105" s="134">
        <f t="shared" si="37"/>
        <v>7.303754266211604E-2</v>
      </c>
      <c r="W105" s="170">
        <v>-5.51</v>
      </c>
    </row>
    <row r="106" spans="1:23">
      <c r="A106" s="2">
        <v>83</v>
      </c>
      <c r="B106" s="9" t="s">
        <v>102</v>
      </c>
      <c r="C106" s="9" t="s">
        <v>107</v>
      </c>
      <c r="D106" s="4" t="s">
        <v>17</v>
      </c>
      <c r="E106" s="7">
        <v>4268</v>
      </c>
      <c r="F106" s="7">
        <v>2147</v>
      </c>
      <c r="G106" s="7">
        <v>2121</v>
      </c>
      <c r="H106" s="113">
        <f t="shared" si="29"/>
        <v>2.1382733392685282E-3</v>
      </c>
      <c r="I106" s="7">
        <v>815</v>
      </c>
      <c r="J106" s="114">
        <f t="shared" si="30"/>
        <v>0.19095595126522963</v>
      </c>
      <c r="K106" s="7">
        <v>2509</v>
      </c>
      <c r="L106" s="114">
        <f t="shared" si="31"/>
        <v>0.58786316776007497</v>
      </c>
      <c r="M106" s="7">
        <v>944</v>
      </c>
      <c r="N106" s="114">
        <f t="shared" si="32"/>
        <v>0.2211808809746954</v>
      </c>
      <c r="O106" s="215">
        <f t="shared" si="28"/>
        <v>37.624551614188924</v>
      </c>
      <c r="P106" s="51">
        <f t="shared" si="33"/>
        <v>70.10761259465923</v>
      </c>
      <c r="Q106" s="13">
        <v>343</v>
      </c>
      <c r="R106" s="114">
        <f t="shared" si="34"/>
        <v>8.0365510777881913E-2</v>
      </c>
      <c r="S106" s="114">
        <f t="shared" si="35"/>
        <v>0.36334745762711862</v>
      </c>
      <c r="T106" s="135">
        <v>94</v>
      </c>
      <c r="U106" s="134">
        <f t="shared" si="36"/>
        <v>2.2024367385192128E-2</v>
      </c>
      <c r="V106" s="134">
        <f t="shared" si="37"/>
        <v>9.9576271186440676E-2</v>
      </c>
      <c r="W106" s="170">
        <v>-3.98</v>
      </c>
    </row>
    <row r="107" spans="1:23" ht="25.5">
      <c r="A107" s="2">
        <v>44</v>
      </c>
      <c r="B107" s="9" t="s">
        <v>58</v>
      </c>
      <c r="C107" s="9" t="s">
        <v>62</v>
      </c>
      <c r="D107" s="4" t="s">
        <v>31</v>
      </c>
      <c r="E107" s="7">
        <v>4416</v>
      </c>
      <c r="F107" s="7">
        <v>2217</v>
      </c>
      <c r="G107" s="7">
        <v>2199</v>
      </c>
      <c r="H107" s="113">
        <f t="shared" si="29"/>
        <v>2.2124215244165467E-3</v>
      </c>
      <c r="I107" s="7">
        <v>844</v>
      </c>
      <c r="J107" s="114">
        <f t="shared" si="30"/>
        <v>0.19112318840579709</v>
      </c>
      <c r="K107" s="7">
        <v>2678</v>
      </c>
      <c r="L107" s="114">
        <f t="shared" si="31"/>
        <v>0.6064311594202898</v>
      </c>
      <c r="M107" s="7">
        <v>894</v>
      </c>
      <c r="N107" s="114">
        <f t="shared" si="32"/>
        <v>0.20244565217391305</v>
      </c>
      <c r="O107" s="215">
        <f t="shared" si="28"/>
        <v>33.383121732636297</v>
      </c>
      <c r="P107" s="51">
        <f t="shared" si="33"/>
        <v>64.899178491411504</v>
      </c>
      <c r="Q107" s="13">
        <v>264</v>
      </c>
      <c r="R107" s="114">
        <f t="shared" si="34"/>
        <v>5.9782608695652176E-2</v>
      </c>
      <c r="S107" s="114">
        <f t="shared" si="35"/>
        <v>0.29530201342281881</v>
      </c>
      <c r="T107" s="135">
        <v>81</v>
      </c>
      <c r="U107" s="134">
        <f t="shared" si="36"/>
        <v>1.8342391304347828E-2</v>
      </c>
      <c r="V107" s="134">
        <f t="shared" si="37"/>
        <v>9.0604026845637578E-2</v>
      </c>
      <c r="W107" s="170">
        <v>-2.27</v>
      </c>
    </row>
    <row r="108" spans="1:23">
      <c r="A108" s="2">
        <v>86</v>
      </c>
      <c r="B108" s="9" t="s">
        <v>109</v>
      </c>
      <c r="C108" s="9" t="s">
        <v>111</v>
      </c>
      <c r="D108" s="4" t="s">
        <v>17</v>
      </c>
      <c r="E108" s="7">
        <v>4600</v>
      </c>
      <c r="F108" s="7">
        <v>2286</v>
      </c>
      <c r="G108" s="7">
        <v>2314</v>
      </c>
      <c r="H108" s="113">
        <f t="shared" si="29"/>
        <v>2.304605754600569E-3</v>
      </c>
      <c r="I108" s="7">
        <v>958</v>
      </c>
      <c r="J108" s="114">
        <f t="shared" si="30"/>
        <v>0.20826086956521739</v>
      </c>
      <c r="K108" s="7">
        <v>2653</v>
      </c>
      <c r="L108" s="114">
        <f t="shared" si="31"/>
        <v>0.57673913043478264</v>
      </c>
      <c r="M108" s="7">
        <v>989</v>
      </c>
      <c r="N108" s="114">
        <f t="shared" si="32"/>
        <v>0.215</v>
      </c>
      <c r="O108" s="215">
        <f t="shared" si="28"/>
        <v>37.278552581982659</v>
      </c>
      <c r="P108" s="51">
        <f t="shared" si="33"/>
        <v>73.388616660384471</v>
      </c>
      <c r="Q108" s="13">
        <v>302</v>
      </c>
      <c r="R108" s="114">
        <f t="shared" si="34"/>
        <v>6.5652173913043482E-2</v>
      </c>
      <c r="S108" s="114">
        <f t="shared" si="35"/>
        <v>0.30535894843276035</v>
      </c>
      <c r="T108" s="135">
        <v>91</v>
      </c>
      <c r="U108" s="134">
        <f t="shared" si="36"/>
        <v>1.9782608695652175E-2</v>
      </c>
      <c r="V108" s="134">
        <f t="shared" si="37"/>
        <v>9.201213346814964E-2</v>
      </c>
      <c r="W108" s="170">
        <v>-3.27</v>
      </c>
    </row>
    <row r="109" spans="1:23">
      <c r="A109" s="2">
        <v>143</v>
      </c>
      <c r="B109" s="9" t="s">
        <v>167</v>
      </c>
      <c r="C109" s="9" t="s">
        <v>111</v>
      </c>
      <c r="D109" s="4" t="s">
        <v>17</v>
      </c>
      <c r="E109" s="7">
        <v>6597</v>
      </c>
      <c r="F109" s="7">
        <v>3372</v>
      </c>
      <c r="G109" s="7">
        <v>3225</v>
      </c>
      <c r="H109" s="113">
        <f t="shared" si="29"/>
        <v>3.3051052528478165E-3</v>
      </c>
      <c r="I109" s="7">
        <v>1268</v>
      </c>
      <c r="J109" s="114">
        <f t="shared" si="30"/>
        <v>0.19220857965742003</v>
      </c>
      <c r="K109" s="7">
        <v>3815</v>
      </c>
      <c r="L109" s="114">
        <f t="shared" si="31"/>
        <v>0.57829316355919358</v>
      </c>
      <c r="M109" s="7">
        <v>1514</v>
      </c>
      <c r="N109" s="114">
        <f t="shared" si="32"/>
        <v>0.2294982567833864</v>
      </c>
      <c r="O109" s="215">
        <f t="shared" si="28"/>
        <v>39.685452162516384</v>
      </c>
      <c r="P109" s="51">
        <f t="shared" si="33"/>
        <v>72.922673656618613</v>
      </c>
      <c r="Q109" s="13">
        <v>465</v>
      </c>
      <c r="R109" s="114">
        <f t="shared" si="34"/>
        <v>7.0486584811277855E-2</v>
      </c>
      <c r="S109" s="114">
        <f t="shared" si="35"/>
        <v>0.30713342140026423</v>
      </c>
      <c r="T109" s="135">
        <v>129</v>
      </c>
      <c r="U109" s="134">
        <f t="shared" si="36"/>
        <v>1.9554342883128694E-2</v>
      </c>
      <c r="V109" s="134">
        <f t="shared" si="37"/>
        <v>8.5204755614266839E-2</v>
      </c>
      <c r="W109" s="170">
        <v>-3.03</v>
      </c>
    </row>
    <row r="110" spans="1:23">
      <c r="A110" s="2">
        <v>45</v>
      </c>
      <c r="B110" s="9" t="s">
        <v>58</v>
      </c>
      <c r="C110" s="9" t="s">
        <v>63</v>
      </c>
      <c r="D110" s="4" t="s">
        <v>17</v>
      </c>
      <c r="E110" s="7">
        <v>3967</v>
      </c>
      <c r="F110" s="7">
        <v>1947</v>
      </c>
      <c r="G110" s="7">
        <v>2020</v>
      </c>
      <c r="H110" s="113">
        <f t="shared" si="29"/>
        <v>1.987471962717491E-3</v>
      </c>
      <c r="I110" s="7">
        <v>836</v>
      </c>
      <c r="J110" s="114">
        <f t="shared" si="30"/>
        <v>0.21073859339551299</v>
      </c>
      <c r="K110" s="7">
        <v>2356</v>
      </c>
      <c r="L110" s="114">
        <f t="shared" si="31"/>
        <v>0.59389967229644569</v>
      </c>
      <c r="M110" s="7">
        <v>775</v>
      </c>
      <c r="N110" s="114">
        <f t="shared" si="32"/>
        <v>0.19536173430804135</v>
      </c>
      <c r="O110" s="215">
        <f t="shared" si="28"/>
        <v>32.894736842105267</v>
      </c>
      <c r="P110" s="51">
        <f t="shared" si="33"/>
        <v>68.378607809847196</v>
      </c>
      <c r="Q110" s="13">
        <v>219</v>
      </c>
      <c r="R110" s="114">
        <f t="shared" si="34"/>
        <v>5.5205444920594905E-2</v>
      </c>
      <c r="S110" s="114">
        <f t="shared" si="35"/>
        <v>0.28258064516129033</v>
      </c>
      <c r="T110" s="135">
        <v>62</v>
      </c>
      <c r="U110" s="134">
        <f t="shared" si="36"/>
        <v>1.5628938744643307E-2</v>
      </c>
      <c r="V110" s="134">
        <f t="shared" si="37"/>
        <v>0.08</v>
      </c>
      <c r="W110" s="170">
        <v>-1.5</v>
      </c>
    </row>
    <row r="111" spans="1:23">
      <c r="A111" s="2">
        <v>54</v>
      </c>
      <c r="B111" s="9" t="s">
        <v>65</v>
      </c>
      <c r="C111" s="9" t="s">
        <v>72</v>
      </c>
      <c r="D111" s="4" t="s">
        <v>17</v>
      </c>
      <c r="E111" s="7">
        <v>4453</v>
      </c>
      <c r="F111" s="7">
        <v>2195</v>
      </c>
      <c r="G111" s="7">
        <v>2258</v>
      </c>
      <c r="H111" s="113">
        <f t="shared" si="29"/>
        <v>2.2309585707035512E-3</v>
      </c>
      <c r="I111" s="7">
        <v>869</v>
      </c>
      <c r="J111" s="114">
        <f t="shared" si="30"/>
        <v>0.19514933752526387</v>
      </c>
      <c r="K111" s="7">
        <v>2664</v>
      </c>
      <c r="L111" s="114">
        <f t="shared" si="31"/>
        <v>0.59824837188412305</v>
      </c>
      <c r="M111" s="7">
        <v>920</v>
      </c>
      <c r="N111" s="114">
        <f t="shared" si="32"/>
        <v>0.20660229059061308</v>
      </c>
      <c r="O111" s="215">
        <f t="shared" si="28"/>
        <v>34.534534534534536</v>
      </c>
      <c r="P111" s="51">
        <f t="shared" si="33"/>
        <v>67.154654654654649</v>
      </c>
      <c r="Q111" s="13">
        <v>268</v>
      </c>
      <c r="R111" s="114">
        <f t="shared" si="34"/>
        <v>6.0184145519874242E-2</v>
      </c>
      <c r="S111" s="114">
        <f t="shared" si="35"/>
        <v>0.29130434782608694</v>
      </c>
      <c r="T111" s="135">
        <v>76</v>
      </c>
      <c r="U111" s="134">
        <f t="shared" si="36"/>
        <v>1.7067145744441948E-2</v>
      </c>
      <c r="V111" s="134">
        <f t="shared" si="37"/>
        <v>8.2608695652173908E-2</v>
      </c>
      <c r="W111" s="170">
        <v>-2.4700000000000002</v>
      </c>
    </row>
    <row r="112" spans="1:23">
      <c r="A112" s="2">
        <v>124</v>
      </c>
      <c r="B112" s="10" t="s">
        <v>148</v>
      </c>
      <c r="C112" s="10" t="s">
        <v>152</v>
      </c>
      <c r="D112" s="12" t="s">
        <v>17</v>
      </c>
      <c r="E112" s="7">
        <v>8323</v>
      </c>
      <c r="F112" s="7">
        <v>4110</v>
      </c>
      <c r="G112" s="7">
        <v>4213</v>
      </c>
      <c r="H112" s="113">
        <f t="shared" si="29"/>
        <v>4.1698334120740298E-3</v>
      </c>
      <c r="I112" s="7">
        <v>1651</v>
      </c>
      <c r="J112" s="114">
        <f t="shared" si="30"/>
        <v>0.19836597380752133</v>
      </c>
      <c r="K112" s="7">
        <v>5022</v>
      </c>
      <c r="L112" s="114">
        <f t="shared" si="31"/>
        <v>0.6033882013696984</v>
      </c>
      <c r="M112" s="7">
        <v>1650</v>
      </c>
      <c r="N112" s="114">
        <f t="shared" si="32"/>
        <v>0.19824582482278025</v>
      </c>
      <c r="O112" s="215">
        <f t="shared" si="28"/>
        <v>32.855436081242537</v>
      </c>
      <c r="P112" s="51">
        <f t="shared" si="33"/>
        <v>65.730784547988847</v>
      </c>
      <c r="Q112" s="13">
        <v>444</v>
      </c>
      <c r="R112" s="114">
        <f t="shared" si="34"/>
        <v>5.3346149225039045E-2</v>
      </c>
      <c r="S112" s="114">
        <f t="shared" si="35"/>
        <v>0.2690909090909091</v>
      </c>
      <c r="T112" s="135">
        <v>105</v>
      </c>
      <c r="U112" s="134">
        <f t="shared" si="36"/>
        <v>1.2615643397813289E-2</v>
      </c>
      <c r="V112" s="134">
        <f t="shared" si="37"/>
        <v>6.363636363636363E-2</v>
      </c>
      <c r="W112" s="170">
        <v>-3.22</v>
      </c>
    </row>
    <row r="113" spans="1:23">
      <c r="A113" s="2">
        <v>87</v>
      </c>
      <c r="B113" s="9" t="s">
        <v>109</v>
      </c>
      <c r="C113" s="9" t="s">
        <v>112</v>
      </c>
      <c r="D113" s="4" t="s">
        <v>16</v>
      </c>
      <c r="E113" s="7">
        <v>15379</v>
      </c>
      <c r="F113" s="7">
        <v>8093</v>
      </c>
      <c r="G113" s="7">
        <v>7286</v>
      </c>
      <c r="H113" s="113">
        <f t="shared" si="29"/>
        <v>7.7048982391309034E-3</v>
      </c>
      <c r="I113" s="7">
        <v>2750</v>
      </c>
      <c r="J113" s="114">
        <f t="shared" si="30"/>
        <v>0.17881526757266403</v>
      </c>
      <c r="K113" s="7">
        <v>8694</v>
      </c>
      <c r="L113" s="114">
        <f t="shared" si="31"/>
        <v>0.56531634046426948</v>
      </c>
      <c r="M113" s="7">
        <v>3935</v>
      </c>
      <c r="N113" s="114">
        <f t="shared" si="32"/>
        <v>0.25586839196306654</v>
      </c>
      <c r="O113" s="215">
        <f t="shared" si="28"/>
        <v>45.261099608925697</v>
      </c>
      <c r="P113" s="51">
        <f t="shared" si="33"/>
        <v>76.892109500805148</v>
      </c>
      <c r="Q113" s="13">
        <v>1120</v>
      </c>
      <c r="R113" s="114">
        <f t="shared" si="34"/>
        <v>7.2826581702321341E-2</v>
      </c>
      <c r="S113" s="114">
        <f t="shared" si="35"/>
        <v>0.28462515883100381</v>
      </c>
      <c r="T113" s="135">
        <v>279</v>
      </c>
      <c r="U113" s="134">
        <f t="shared" si="36"/>
        <v>1.8141621691917551E-2</v>
      </c>
      <c r="V113" s="134">
        <f t="shared" si="37"/>
        <v>7.0902160101651845E-2</v>
      </c>
      <c r="W113" s="170">
        <v>-4.72</v>
      </c>
    </row>
    <row r="114" spans="1:23">
      <c r="A114" s="2">
        <v>88</v>
      </c>
      <c r="B114" s="9" t="s">
        <v>109</v>
      </c>
      <c r="C114" s="9" t="s">
        <v>112</v>
      </c>
      <c r="D114" s="4" t="s">
        <v>17</v>
      </c>
      <c r="E114" s="7">
        <v>7274</v>
      </c>
      <c r="F114" s="7">
        <v>3595</v>
      </c>
      <c r="G114" s="7">
        <v>3679</v>
      </c>
      <c r="H114" s="113">
        <f t="shared" si="29"/>
        <v>3.6442830997749E-3</v>
      </c>
      <c r="I114" s="7">
        <v>1497</v>
      </c>
      <c r="J114" s="114">
        <f t="shared" si="30"/>
        <v>0.20580148474017046</v>
      </c>
      <c r="K114" s="7">
        <v>4369</v>
      </c>
      <c r="L114" s="114">
        <f t="shared" si="31"/>
        <v>0.60063238933186691</v>
      </c>
      <c r="M114" s="7">
        <v>1408</v>
      </c>
      <c r="N114" s="114">
        <f t="shared" si="32"/>
        <v>0.1935661259279626</v>
      </c>
      <c r="O114" s="215">
        <f t="shared" si="28"/>
        <v>32.227054245822842</v>
      </c>
      <c r="P114" s="51">
        <f t="shared" si="33"/>
        <v>66.491187914854649</v>
      </c>
      <c r="Q114" s="13">
        <v>472</v>
      </c>
      <c r="R114" s="114">
        <f t="shared" si="34"/>
        <v>6.4888644487214736E-2</v>
      </c>
      <c r="S114" s="114">
        <f t="shared" si="35"/>
        <v>0.33522727272727271</v>
      </c>
      <c r="T114" s="135">
        <v>132</v>
      </c>
      <c r="U114" s="134">
        <f t="shared" si="36"/>
        <v>1.8146824305746493E-2</v>
      </c>
      <c r="V114" s="134">
        <f t="shared" si="37"/>
        <v>9.375E-2</v>
      </c>
      <c r="W114" s="170">
        <v>-0.28000000000000003</v>
      </c>
    </row>
    <row r="115" spans="1:23">
      <c r="A115" s="2">
        <v>76</v>
      </c>
      <c r="B115" s="9" t="s">
        <v>96</v>
      </c>
      <c r="C115" s="9" t="s">
        <v>100</v>
      </c>
      <c r="D115" s="4" t="s">
        <v>17</v>
      </c>
      <c r="E115" s="7">
        <v>6922</v>
      </c>
      <c r="F115" s="7">
        <v>3449</v>
      </c>
      <c r="G115" s="7">
        <v>3473</v>
      </c>
      <c r="H115" s="113">
        <f t="shared" si="29"/>
        <v>3.4679306594228567E-3</v>
      </c>
      <c r="I115" s="7">
        <v>1444</v>
      </c>
      <c r="J115" s="114">
        <f t="shared" si="30"/>
        <v>0.20861022825772899</v>
      </c>
      <c r="K115" s="7">
        <v>4117</v>
      </c>
      <c r="L115" s="114">
        <f t="shared" si="31"/>
        <v>0.59477029760184918</v>
      </c>
      <c r="M115" s="7">
        <v>1361</v>
      </c>
      <c r="N115" s="114">
        <f t="shared" si="32"/>
        <v>0.19661947414042186</v>
      </c>
      <c r="O115" s="215">
        <f t="shared" si="28"/>
        <v>33.05805197959679</v>
      </c>
      <c r="P115" s="51">
        <f t="shared" si="33"/>
        <v>68.132135049793547</v>
      </c>
      <c r="Q115" s="13">
        <v>417</v>
      </c>
      <c r="R115" s="114">
        <f t="shared" si="34"/>
        <v>6.0242704420687659E-2</v>
      </c>
      <c r="S115" s="114">
        <f t="shared" si="35"/>
        <v>0.30639235855988245</v>
      </c>
      <c r="T115" s="135">
        <v>95</v>
      </c>
      <c r="U115" s="134">
        <f t="shared" si="36"/>
        <v>1.3724357122219012E-2</v>
      </c>
      <c r="V115" s="134">
        <f t="shared" si="37"/>
        <v>6.9801616458486412E-2</v>
      </c>
      <c r="W115" s="171">
        <v>0.28999999999999998</v>
      </c>
    </row>
    <row r="116" spans="1:23" ht="25.5">
      <c r="A116" s="2">
        <v>92</v>
      </c>
      <c r="B116" s="9" t="s">
        <v>115</v>
      </c>
      <c r="C116" s="9" t="s">
        <v>117</v>
      </c>
      <c r="D116" s="4" t="s">
        <v>31</v>
      </c>
      <c r="E116" s="7">
        <v>15055</v>
      </c>
      <c r="F116" s="7">
        <v>7696</v>
      </c>
      <c r="G116" s="7">
        <v>7359</v>
      </c>
      <c r="H116" s="113">
        <f t="shared" si="29"/>
        <v>7.5425738338068633E-3</v>
      </c>
      <c r="I116" s="7">
        <v>2842</v>
      </c>
      <c r="J116" s="114">
        <f t="shared" si="30"/>
        <v>0.18877449352374626</v>
      </c>
      <c r="K116" s="7">
        <v>8745</v>
      </c>
      <c r="L116" s="114">
        <f t="shared" si="31"/>
        <v>0.58087014280969773</v>
      </c>
      <c r="M116" s="7">
        <v>3468</v>
      </c>
      <c r="N116" s="114">
        <f t="shared" si="32"/>
        <v>0.23035536366655596</v>
      </c>
      <c r="O116" s="215">
        <f t="shared" si="28"/>
        <v>39.656946826758151</v>
      </c>
      <c r="P116" s="51">
        <f t="shared" si="33"/>
        <v>72.155517438536307</v>
      </c>
      <c r="Q116" s="13">
        <v>1054</v>
      </c>
      <c r="R116" s="114">
        <f t="shared" si="34"/>
        <v>7.0009963467286621E-2</v>
      </c>
      <c r="S116" s="114">
        <f t="shared" si="35"/>
        <v>0.30392156862745096</v>
      </c>
      <c r="T116" s="135">
        <v>302</v>
      </c>
      <c r="U116" s="134">
        <f t="shared" si="36"/>
        <v>2.0059780803719694E-2</v>
      </c>
      <c r="V116" s="134">
        <f t="shared" si="37"/>
        <v>8.7081891580161483E-2</v>
      </c>
      <c r="W116" s="170">
        <v>-4.09</v>
      </c>
    </row>
    <row r="117" spans="1:23">
      <c r="A117" s="2">
        <v>26</v>
      </c>
      <c r="B117" s="9" t="s">
        <v>36</v>
      </c>
      <c r="C117" s="9" t="s">
        <v>43</v>
      </c>
      <c r="D117" s="4" t="s">
        <v>17</v>
      </c>
      <c r="E117" s="7">
        <v>10939</v>
      </c>
      <c r="F117" s="7">
        <v>5412</v>
      </c>
      <c r="G117" s="7">
        <v>5527</v>
      </c>
      <c r="H117" s="113">
        <f t="shared" si="29"/>
        <v>5.4804526846903533E-3</v>
      </c>
      <c r="I117" s="7">
        <v>2416</v>
      </c>
      <c r="J117" s="114">
        <f t="shared" si="30"/>
        <v>0.22086113904378829</v>
      </c>
      <c r="K117" s="7">
        <v>6595</v>
      </c>
      <c r="L117" s="114">
        <f t="shared" si="31"/>
        <v>0.60288874668616876</v>
      </c>
      <c r="M117" s="7">
        <v>1928</v>
      </c>
      <c r="N117" s="114">
        <f t="shared" si="32"/>
        <v>0.17625011427004297</v>
      </c>
      <c r="O117" s="215">
        <f t="shared" si="28"/>
        <v>29.234268385140254</v>
      </c>
      <c r="P117" s="51">
        <f t="shared" si="33"/>
        <v>65.868081880212287</v>
      </c>
      <c r="Q117" s="13">
        <v>561</v>
      </c>
      <c r="R117" s="114">
        <f t="shared" si="34"/>
        <v>5.1284395282932625E-2</v>
      </c>
      <c r="S117" s="114">
        <f t="shared" si="35"/>
        <v>0.29097510373443985</v>
      </c>
      <c r="T117" s="135">
        <v>147</v>
      </c>
      <c r="U117" s="134">
        <f t="shared" si="36"/>
        <v>1.3438157052747052E-2</v>
      </c>
      <c r="V117" s="134">
        <f t="shared" si="37"/>
        <v>7.6244813278008305E-2</v>
      </c>
      <c r="W117" s="171">
        <v>1.01</v>
      </c>
    </row>
    <row r="118" spans="1:23" ht="25.5">
      <c r="A118" s="2">
        <v>62</v>
      </c>
      <c r="B118" s="9" t="s">
        <v>74</v>
      </c>
      <c r="C118" s="9" t="s">
        <v>80</v>
      </c>
      <c r="D118" s="4" t="s">
        <v>31</v>
      </c>
      <c r="E118" s="7">
        <v>7060</v>
      </c>
      <c r="F118" s="7">
        <v>3557</v>
      </c>
      <c r="G118" s="7">
        <v>3503</v>
      </c>
      <c r="H118" s="113">
        <f t="shared" si="29"/>
        <v>3.5370688320608737E-3</v>
      </c>
      <c r="I118" s="7">
        <v>1299</v>
      </c>
      <c r="J118" s="114">
        <f t="shared" si="30"/>
        <v>0.18399433427762041</v>
      </c>
      <c r="K118" s="7">
        <v>4181</v>
      </c>
      <c r="L118" s="114">
        <f t="shared" si="31"/>
        <v>0.5922096317280453</v>
      </c>
      <c r="M118" s="7">
        <v>1580</v>
      </c>
      <c r="N118" s="114">
        <f t="shared" si="32"/>
        <v>0.22379603399433429</v>
      </c>
      <c r="O118" s="215">
        <f t="shared" si="28"/>
        <v>37.790002391772305</v>
      </c>
      <c r="P118" s="51">
        <f t="shared" si="33"/>
        <v>68.859124611336995</v>
      </c>
      <c r="Q118" s="13">
        <v>446</v>
      </c>
      <c r="R118" s="114">
        <f t="shared" si="34"/>
        <v>6.3172804532577898E-2</v>
      </c>
      <c r="S118" s="114">
        <f t="shared" si="35"/>
        <v>0.28227848101265823</v>
      </c>
      <c r="T118" s="135">
        <v>144</v>
      </c>
      <c r="U118" s="134">
        <f t="shared" si="36"/>
        <v>2.0396600566572238E-2</v>
      </c>
      <c r="V118" s="134">
        <f t="shared" si="37"/>
        <v>9.1139240506329114E-2</v>
      </c>
      <c r="W118" s="170">
        <v>-4.07</v>
      </c>
    </row>
    <row r="119" spans="1:23">
      <c r="A119" s="2">
        <v>89</v>
      </c>
      <c r="B119" s="9" t="s">
        <v>109</v>
      </c>
      <c r="C119" s="9" t="s">
        <v>113</v>
      </c>
      <c r="D119" s="4" t="s">
        <v>17</v>
      </c>
      <c r="E119" s="7">
        <v>5395</v>
      </c>
      <c r="F119" s="7">
        <v>2703</v>
      </c>
      <c r="G119" s="7">
        <v>2692</v>
      </c>
      <c r="H119" s="113">
        <f t="shared" si="29"/>
        <v>2.7029017491456676E-3</v>
      </c>
      <c r="I119" s="7">
        <v>987</v>
      </c>
      <c r="J119" s="114">
        <f t="shared" si="30"/>
        <v>0.18294717330861909</v>
      </c>
      <c r="K119" s="7">
        <v>3179</v>
      </c>
      <c r="L119" s="114">
        <f t="shared" si="31"/>
        <v>0.58924930491195548</v>
      </c>
      <c r="M119" s="7">
        <v>1229</v>
      </c>
      <c r="N119" s="114">
        <f t="shared" si="32"/>
        <v>0.22780352177942539</v>
      </c>
      <c r="O119" s="215">
        <f t="shared" si="28"/>
        <v>38.659955960994026</v>
      </c>
      <c r="P119" s="51">
        <f t="shared" si="33"/>
        <v>69.707455174583203</v>
      </c>
      <c r="Q119" s="13">
        <v>422</v>
      </c>
      <c r="R119" s="114">
        <f t="shared" si="34"/>
        <v>7.8220574606116769E-2</v>
      </c>
      <c r="S119" s="114">
        <f t="shared" si="35"/>
        <v>0.3433685923515053</v>
      </c>
      <c r="T119" s="135">
        <v>129</v>
      </c>
      <c r="U119" s="134">
        <f t="shared" si="36"/>
        <v>2.3911028730305837E-2</v>
      </c>
      <c r="V119" s="134">
        <f t="shared" si="37"/>
        <v>0.10496338486574451</v>
      </c>
      <c r="W119" s="170">
        <v>-5.34</v>
      </c>
    </row>
    <row r="120" spans="1:23" ht="25.5">
      <c r="A120" s="2">
        <v>27</v>
      </c>
      <c r="B120" s="9" t="s">
        <v>36</v>
      </c>
      <c r="C120" s="9" t="s">
        <v>44</v>
      </c>
      <c r="D120" s="4" t="s">
        <v>31</v>
      </c>
      <c r="E120" s="7">
        <v>16361</v>
      </c>
      <c r="F120" s="7">
        <v>8401</v>
      </c>
      <c r="G120" s="7">
        <v>7960</v>
      </c>
      <c r="H120" s="113">
        <f t="shared" si="29"/>
        <v>8.1968814676130243E-3</v>
      </c>
      <c r="I120" s="7">
        <v>3020</v>
      </c>
      <c r="J120" s="114">
        <f t="shared" si="30"/>
        <v>0.18458529429741458</v>
      </c>
      <c r="K120" s="7">
        <v>9737</v>
      </c>
      <c r="L120" s="114">
        <f t="shared" si="31"/>
        <v>0.59513477171322049</v>
      </c>
      <c r="M120" s="7">
        <v>3604</v>
      </c>
      <c r="N120" s="114">
        <f t="shared" si="32"/>
        <v>0.22027993398936496</v>
      </c>
      <c r="O120" s="215">
        <f t="shared" si="28"/>
        <v>37.013453835883745</v>
      </c>
      <c r="P120" s="51">
        <f t="shared" si="33"/>
        <v>68.029167094587649</v>
      </c>
      <c r="Q120" s="13">
        <v>1284</v>
      </c>
      <c r="R120" s="114">
        <f t="shared" si="34"/>
        <v>7.8479310555589515E-2</v>
      </c>
      <c r="S120" s="114">
        <f t="shared" si="35"/>
        <v>0.35627081021087681</v>
      </c>
      <c r="T120" s="135">
        <v>318</v>
      </c>
      <c r="U120" s="134">
        <f t="shared" si="36"/>
        <v>1.9436464763767494E-2</v>
      </c>
      <c r="V120" s="134">
        <f t="shared" si="37"/>
        <v>8.8235294117647065E-2</v>
      </c>
      <c r="W120" s="170">
        <v>-3.48</v>
      </c>
    </row>
    <row r="121" spans="1:23">
      <c r="A121" s="2">
        <v>93</v>
      </c>
      <c r="B121" s="9" t="s">
        <v>115</v>
      </c>
      <c r="C121" s="9" t="s">
        <v>118</v>
      </c>
      <c r="D121" s="4" t="s">
        <v>17</v>
      </c>
      <c r="E121" s="7">
        <v>4470</v>
      </c>
      <c r="F121" s="7">
        <v>2154</v>
      </c>
      <c r="G121" s="7">
        <v>2316</v>
      </c>
      <c r="H121" s="113">
        <f t="shared" si="29"/>
        <v>2.2394755919705532E-3</v>
      </c>
      <c r="I121" s="7">
        <v>904</v>
      </c>
      <c r="J121" s="114">
        <f t="shared" si="30"/>
        <v>0.20223713646532437</v>
      </c>
      <c r="K121" s="7">
        <v>2634</v>
      </c>
      <c r="L121" s="114">
        <f t="shared" si="31"/>
        <v>0.5892617449664429</v>
      </c>
      <c r="M121" s="7">
        <v>932</v>
      </c>
      <c r="N121" s="114">
        <f t="shared" si="32"/>
        <v>0.20850111856823267</v>
      </c>
      <c r="O121" s="215">
        <f t="shared" si="28"/>
        <v>35.383447228549734</v>
      </c>
      <c r="P121" s="51">
        <f t="shared" si="33"/>
        <v>69.703872437357631</v>
      </c>
      <c r="Q121" s="13">
        <v>269</v>
      </c>
      <c r="R121" s="114">
        <f t="shared" si="34"/>
        <v>6.0178970917225953E-2</v>
      </c>
      <c r="S121" s="114">
        <f t="shared" si="35"/>
        <v>0.28862660944206009</v>
      </c>
      <c r="T121" s="135">
        <v>72</v>
      </c>
      <c r="U121" s="134">
        <f t="shared" si="36"/>
        <v>1.6107382550335572E-2</v>
      </c>
      <c r="V121" s="134">
        <f t="shared" si="37"/>
        <v>7.7253218884120178E-2</v>
      </c>
      <c r="W121" s="170">
        <v>-3.98</v>
      </c>
    </row>
    <row r="122" spans="1:23">
      <c r="A122" s="2">
        <v>33</v>
      </c>
      <c r="B122" s="9" t="s">
        <v>45</v>
      </c>
      <c r="C122" s="9" t="s">
        <v>50</v>
      </c>
      <c r="D122" s="4" t="s">
        <v>17</v>
      </c>
      <c r="E122" s="7">
        <v>5176</v>
      </c>
      <c r="F122" s="7">
        <v>2575</v>
      </c>
      <c r="G122" s="7">
        <v>2601</v>
      </c>
      <c r="H122" s="113">
        <f t="shared" si="29"/>
        <v>2.5931824751766405E-3</v>
      </c>
      <c r="I122" s="7">
        <v>1086</v>
      </c>
      <c r="J122" s="114">
        <f t="shared" si="30"/>
        <v>0.20981452859350849</v>
      </c>
      <c r="K122" s="7">
        <v>3103</v>
      </c>
      <c r="L122" s="114">
        <f t="shared" si="31"/>
        <v>0.5994976816074189</v>
      </c>
      <c r="M122" s="7">
        <v>987</v>
      </c>
      <c r="N122" s="114">
        <f t="shared" si="32"/>
        <v>0.19068778979907264</v>
      </c>
      <c r="O122" s="215">
        <f t="shared" si="28"/>
        <v>31.807927811795039</v>
      </c>
      <c r="P122" s="51">
        <f t="shared" si="33"/>
        <v>66.806316467934252</v>
      </c>
      <c r="Q122" s="13">
        <v>290</v>
      </c>
      <c r="R122" s="114">
        <f t="shared" si="34"/>
        <v>5.6027820710973723E-2</v>
      </c>
      <c r="S122" s="114">
        <f t="shared" si="35"/>
        <v>0.29381965552178319</v>
      </c>
      <c r="T122" s="135">
        <v>88</v>
      </c>
      <c r="U122" s="134">
        <f t="shared" si="36"/>
        <v>1.7001545595054096E-2</v>
      </c>
      <c r="V122" s="134">
        <f t="shared" si="37"/>
        <v>8.9159067882472132E-2</v>
      </c>
      <c r="W122" s="170">
        <v>-2.7</v>
      </c>
    </row>
    <row r="123" spans="1:23" ht="25.5">
      <c r="A123" s="2">
        <v>72</v>
      </c>
      <c r="B123" s="9" t="s">
        <v>91</v>
      </c>
      <c r="C123" s="9" t="s">
        <v>95</v>
      </c>
      <c r="D123" s="4" t="s">
        <v>31</v>
      </c>
      <c r="E123" s="7">
        <v>10859</v>
      </c>
      <c r="F123" s="7">
        <v>5569</v>
      </c>
      <c r="G123" s="7">
        <v>5290</v>
      </c>
      <c r="H123" s="113">
        <f t="shared" si="29"/>
        <v>5.4403725846103434E-3</v>
      </c>
      <c r="I123" s="7">
        <v>1982</v>
      </c>
      <c r="J123" s="114">
        <f t="shared" si="30"/>
        <v>0.1825214108113086</v>
      </c>
      <c r="K123" s="7">
        <v>6274</v>
      </c>
      <c r="L123" s="114">
        <f t="shared" si="31"/>
        <v>0.57776959204346623</v>
      </c>
      <c r="M123" s="7">
        <v>2603</v>
      </c>
      <c r="N123" s="114">
        <f t="shared" si="32"/>
        <v>0.23970899714522517</v>
      </c>
      <c r="O123" s="215">
        <f t="shared" si="28"/>
        <v>41.488683455530762</v>
      </c>
      <c r="P123" s="51">
        <f t="shared" si="33"/>
        <v>73.079375199234946</v>
      </c>
      <c r="Q123" s="13">
        <v>799</v>
      </c>
      <c r="R123" s="114">
        <f t="shared" si="34"/>
        <v>7.3579519292752554E-2</v>
      </c>
      <c r="S123" s="114">
        <f t="shared" si="35"/>
        <v>0.3069535151747983</v>
      </c>
      <c r="T123" s="135">
        <v>198</v>
      </c>
      <c r="U123" s="134">
        <f t="shared" si="36"/>
        <v>1.823372317892992E-2</v>
      </c>
      <c r="V123" s="134">
        <f t="shared" si="37"/>
        <v>7.6066077602766041E-2</v>
      </c>
      <c r="W123" s="170">
        <v>-4.2300000000000004</v>
      </c>
    </row>
    <row r="124" spans="1:23" ht="25.5">
      <c r="A124" s="2">
        <v>77</v>
      </c>
      <c r="B124" s="9" t="s">
        <v>96</v>
      </c>
      <c r="C124" s="9" t="s">
        <v>101</v>
      </c>
      <c r="D124" s="4" t="s">
        <v>31</v>
      </c>
      <c r="E124" s="7">
        <v>25166</v>
      </c>
      <c r="F124" s="7">
        <v>12722</v>
      </c>
      <c r="G124" s="7">
        <v>12444</v>
      </c>
      <c r="H124" s="113">
        <f t="shared" si="29"/>
        <v>1.2608197482669115E-2</v>
      </c>
      <c r="I124" s="7">
        <v>5219</v>
      </c>
      <c r="J124" s="114">
        <f t="shared" si="30"/>
        <v>0.20738297703250416</v>
      </c>
      <c r="K124" s="7">
        <v>14933</v>
      </c>
      <c r="L124" s="114">
        <f t="shared" si="31"/>
        <v>0.59337995708495594</v>
      </c>
      <c r="M124" s="7">
        <v>5014</v>
      </c>
      <c r="N124" s="114">
        <f t="shared" si="32"/>
        <v>0.19923706588253992</v>
      </c>
      <c r="O124" s="215">
        <f t="shared" si="28"/>
        <v>33.576642335766422</v>
      </c>
      <c r="P124" s="51">
        <f t="shared" si="33"/>
        <v>68.526083171499366</v>
      </c>
      <c r="Q124" s="13">
        <v>1451</v>
      </c>
      <c r="R124" s="114">
        <f t="shared" si="34"/>
        <v>5.7657156480966386E-2</v>
      </c>
      <c r="S124" s="114">
        <f t="shared" si="35"/>
        <v>0.28938970881531711</v>
      </c>
      <c r="T124" s="135">
        <v>350</v>
      </c>
      <c r="U124" s="134">
        <f t="shared" si="36"/>
        <v>1.3907653182865772E-2</v>
      </c>
      <c r="V124" s="134">
        <f t="shared" si="37"/>
        <v>6.9804547267650577E-2</v>
      </c>
      <c r="W124" s="170">
        <v>-2.15</v>
      </c>
    </row>
    <row r="125" spans="1:23">
      <c r="A125" s="2">
        <v>119</v>
      </c>
      <c r="B125" s="9" t="s">
        <v>141</v>
      </c>
      <c r="C125" s="9" t="s">
        <v>146</v>
      </c>
      <c r="D125" s="4" t="s">
        <v>17</v>
      </c>
      <c r="E125" s="7">
        <v>5615</v>
      </c>
      <c r="F125" s="7">
        <v>2755</v>
      </c>
      <c r="G125" s="7">
        <v>2860</v>
      </c>
      <c r="H125" s="113">
        <f t="shared" si="29"/>
        <v>2.8131220243656947E-3</v>
      </c>
      <c r="I125" s="7">
        <v>1130</v>
      </c>
      <c r="J125" s="114">
        <f t="shared" si="30"/>
        <v>0.20124666073018699</v>
      </c>
      <c r="K125" s="7">
        <v>3354</v>
      </c>
      <c r="L125" s="114">
        <f t="shared" si="31"/>
        <v>0.59732858414959933</v>
      </c>
      <c r="M125" s="7">
        <v>1131</v>
      </c>
      <c r="N125" s="114">
        <f t="shared" si="32"/>
        <v>0.20142475512021371</v>
      </c>
      <c r="O125" s="215">
        <f t="shared" si="28"/>
        <v>33.720930232558139</v>
      </c>
      <c r="P125" s="51">
        <f t="shared" si="33"/>
        <v>67.412045319022056</v>
      </c>
      <c r="Q125" s="13">
        <v>318</v>
      </c>
      <c r="R125" s="114">
        <f t="shared" si="34"/>
        <v>5.6634016028495104E-2</v>
      </c>
      <c r="S125" s="114">
        <f t="shared" si="35"/>
        <v>0.28116710875331563</v>
      </c>
      <c r="T125" s="135">
        <v>80</v>
      </c>
      <c r="U125" s="134">
        <f t="shared" si="36"/>
        <v>1.4247551202137132E-2</v>
      </c>
      <c r="V125" s="134">
        <f t="shared" si="37"/>
        <v>7.0733863837312116E-2</v>
      </c>
      <c r="W125" s="170">
        <v>-0.71</v>
      </c>
    </row>
    <row r="126" spans="1:23" ht="25.5">
      <c r="A126" s="2">
        <v>103</v>
      </c>
      <c r="B126" s="9" t="s">
        <v>120</v>
      </c>
      <c r="C126" s="9" t="s">
        <v>129</v>
      </c>
      <c r="D126" s="4" t="s">
        <v>31</v>
      </c>
      <c r="E126" s="7">
        <v>32807</v>
      </c>
      <c r="F126" s="7">
        <v>17151</v>
      </c>
      <c r="G126" s="7">
        <v>15656</v>
      </c>
      <c r="H126" s="113">
        <f t="shared" si="29"/>
        <v>1.643634804156106E-2</v>
      </c>
      <c r="I126" s="7">
        <v>5995</v>
      </c>
      <c r="J126" s="114">
        <f t="shared" si="30"/>
        <v>0.18273539183710794</v>
      </c>
      <c r="K126" s="7">
        <v>18973</v>
      </c>
      <c r="L126" s="114">
        <f t="shared" si="31"/>
        <v>0.57832169963727253</v>
      </c>
      <c r="M126" s="7">
        <v>7839</v>
      </c>
      <c r="N126" s="114">
        <f t="shared" si="32"/>
        <v>0.23894290852561953</v>
      </c>
      <c r="O126" s="215">
        <f t="shared" si="28"/>
        <v>41.316607811099985</v>
      </c>
      <c r="P126" s="51">
        <f t="shared" si="33"/>
        <v>72.914141147947092</v>
      </c>
      <c r="Q126" s="13">
        <v>2331</v>
      </c>
      <c r="R126" s="114">
        <f t="shared" si="34"/>
        <v>7.1051909653427628E-2</v>
      </c>
      <c r="S126" s="114">
        <f t="shared" si="35"/>
        <v>0.29735935706084959</v>
      </c>
      <c r="T126" s="135">
        <v>548</v>
      </c>
      <c r="U126" s="134">
        <f t="shared" si="36"/>
        <v>1.6703752247995855E-2</v>
      </c>
      <c r="V126" s="134">
        <f t="shared" si="37"/>
        <v>6.9906875877025126E-2</v>
      </c>
      <c r="W126" s="170">
        <v>-3.65</v>
      </c>
    </row>
    <row r="127" spans="1:23" ht="25.5">
      <c r="A127" s="2">
        <v>46</v>
      </c>
      <c r="B127" s="9" t="s">
        <v>58</v>
      </c>
      <c r="C127" s="9" t="s">
        <v>64</v>
      </c>
      <c r="D127" s="4" t="s">
        <v>17</v>
      </c>
      <c r="E127" s="7">
        <v>3709</v>
      </c>
      <c r="F127" s="7">
        <v>1814</v>
      </c>
      <c r="G127" s="7">
        <v>1895</v>
      </c>
      <c r="H127" s="113">
        <f t="shared" si="29"/>
        <v>1.858213639959459E-3</v>
      </c>
      <c r="I127" s="7">
        <v>694</v>
      </c>
      <c r="J127" s="114">
        <f t="shared" si="30"/>
        <v>0.18711242922620652</v>
      </c>
      <c r="K127" s="7">
        <v>2235</v>
      </c>
      <c r="L127" s="114">
        <f t="shared" si="31"/>
        <v>0.60258829873281206</v>
      </c>
      <c r="M127" s="7">
        <v>780</v>
      </c>
      <c r="N127" s="114">
        <f t="shared" si="32"/>
        <v>0.21029927204098139</v>
      </c>
      <c r="O127" s="215">
        <f t="shared" si="28"/>
        <v>34.899328859060404</v>
      </c>
      <c r="P127" s="51">
        <f t="shared" si="33"/>
        <v>65.950782997762872</v>
      </c>
      <c r="Q127" s="13">
        <v>209</v>
      </c>
      <c r="R127" s="114">
        <f t="shared" si="34"/>
        <v>5.6349420328929631E-2</v>
      </c>
      <c r="S127" s="114">
        <f t="shared" si="35"/>
        <v>0.26794871794871794</v>
      </c>
      <c r="T127" s="135">
        <v>50</v>
      </c>
      <c r="U127" s="134">
        <f t="shared" si="36"/>
        <v>1.3480722566729577E-2</v>
      </c>
      <c r="V127" s="134">
        <f t="shared" si="37"/>
        <v>6.4102564102564097E-2</v>
      </c>
      <c r="W127" s="170">
        <v>-1.33</v>
      </c>
    </row>
    <row r="128" spans="1:23">
      <c r="A128" s="2">
        <v>18</v>
      </c>
      <c r="B128" s="9" t="s">
        <v>25</v>
      </c>
      <c r="C128" s="9" t="s">
        <v>34</v>
      </c>
      <c r="D128" s="4" t="s">
        <v>17</v>
      </c>
      <c r="E128" s="7">
        <v>4884</v>
      </c>
      <c r="F128" s="7">
        <v>2429</v>
      </c>
      <c r="G128" s="7">
        <v>2455</v>
      </c>
      <c r="H128" s="113">
        <f t="shared" si="29"/>
        <v>2.4468901098846042E-3</v>
      </c>
      <c r="I128" s="7">
        <v>1006</v>
      </c>
      <c r="J128" s="114">
        <f t="shared" si="30"/>
        <v>0.20597870597870599</v>
      </c>
      <c r="K128" s="7">
        <v>2918</v>
      </c>
      <c r="L128" s="114">
        <f t="shared" si="31"/>
        <v>0.59746109746109743</v>
      </c>
      <c r="M128" s="7">
        <v>960</v>
      </c>
      <c r="N128" s="114">
        <f t="shared" si="32"/>
        <v>0.19656019656019655</v>
      </c>
      <c r="O128" s="215">
        <f t="shared" si="28"/>
        <v>32.899246058944485</v>
      </c>
      <c r="P128" s="51">
        <f t="shared" si="33"/>
        <v>67.374914324880052</v>
      </c>
      <c r="Q128" s="13">
        <v>322</v>
      </c>
      <c r="R128" s="114">
        <f t="shared" si="34"/>
        <v>6.5929565929565934E-2</v>
      </c>
      <c r="S128" s="114">
        <f t="shared" si="35"/>
        <v>0.33541666666666664</v>
      </c>
      <c r="T128" s="135">
        <v>104</v>
      </c>
      <c r="U128" s="134">
        <f t="shared" si="36"/>
        <v>2.1294021294021293E-2</v>
      </c>
      <c r="V128" s="134">
        <f t="shared" si="37"/>
        <v>0.10833333333333334</v>
      </c>
      <c r="W128" s="170">
        <v>-4.49</v>
      </c>
    </row>
    <row r="129" spans="1:23">
      <c r="A129" s="2">
        <v>104</v>
      </c>
      <c r="B129" s="9" t="s">
        <v>120</v>
      </c>
      <c r="C129" s="9" t="s">
        <v>130</v>
      </c>
      <c r="D129" s="4" t="s">
        <v>17</v>
      </c>
      <c r="E129" s="7">
        <v>3526</v>
      </c>
      <c r="F129" s="7">
        <v>1730</v>
      </c>
      <c r="G129" s="7">
        <v>1796</v>
      </c>
      <c r="H129" s="113">
        <f t="shared" si="29"/>
        <v>1.7665304110264363E-3</v>
      </c>
      <c r="I129" s="7">
        <v>686</v>
      </c>
      <c r="J129" s="114">
        <f t="shared" si="30"/>
        <v>0.19455473624503686</v>
      </c>
      <c r="K129" s="7">
        <v>2149</v>
      </c>
      <c r="L129" s="114">
        <f t="shared" si="31"/>
        <v>0.60947249007373794</v>
      </c>
      <c r="M129" s="7">
        <v>691</v>
      </c>
      <c r="N129" s="114">
        <f t="shared" si="32"/>
        <v>0.19597277368122518</v>
      </c>
      <c r="O129" s="215">
        <f t="shared" si="28"/>
        <v>32.154490460679384</v>
      </c>
      <c r="P129" s="51">
        <f t="shared" si="33"/>
        <v>64.076314564913915</v>
      </c>
      <c r="Q129" s="13">
        <v>201</v>
      </c>
      <c r="R129" s="114">
        <f t="shared" si="34"/>
        <v>5.7005104934770276E-2</v>
      </c>
      <c r="S129" s="114">
        <f t="shared" si="35"/>
        <v>0.29088277858176553</v>
      </c>
      <c r="T129" s="135">
        <v>56</v>
      </c>
      <c r="U129" s="134">
        <f t="shared" si="36"/>
        <v>1.5882019285309131E-2</v>
      </c>
      <c r="V129" s="134">
        <f t="shared" si="37"/>
        <v>8.1041968162083936E-2</v>
      </c>
      <c r="W129" s="171">
        <v>0.56999999999999995</v>
      </c>
    </row>
    <row r="130" spans="1:23">
      <c r="A130" s="2">
        <v>63</v>
      </c>
      <c r="B130" s="9" t="s">
        <v>74</v>
      </c>
      <c r="C130" s="9" t="s">
        <v>81</v>
      </c>
      <c r="D130" s="4" t="s">
        <v>17</v>
      </c>
      <c r="E130" s="7">
        <v>4445</v>
      </c>
      <c r="F130" s="7">
        <v>2243</v>
      </c>
      <c r="G130" s="7">
        <v>2202</v>
      </c>
      <c r="H130" s="113">
        <f t="shared" si="29"/>
        <v>2.22695056069555E-3</v>
      </c>
      <c r="I130" s="7">
        <v>901</v>
      </c>
      <c r="J130" s="114">
        <f t="shared" si="30"/>
        <v>0.20269966254218222</v>
      </c>
      <c r="K130" s="7">
        <v>2675</v>
      </c>
      <c r="L130" s="114">
        <f t="shared" si="31"/>
        <v>0.60179977502812143</v>
      </c>
      <c r="M130" s="7">
        <v>869</v>
      </c>
      <c r="N130" s="114">
        <f t="shared" si="32"/>
        <v>0.1955005624296963</v>
      </c>
      <c r="O130" s="215">
        <f t="shared" si="28"/>
        <v>32.485981308411219</v>
      </c>
      <c r="P130" s="51">
        <f t="shared" si="33"/>
        <v>66.168224299065429</v>
      </c>
      <c r="Q130" s="13">
        <v>272</v>
      </c>
      <c r="R130" s="114">
        <f t="shared" si="34"/>
        <v>6.1192350956130487E-2</v>
      </c>
      <c r="S130" s="114">
        <f t="shared" si="35"/>
        <v>0.31300345224395859</v>
      </c>
      <c r="T130" s="135">
        <v>65</v>
      </c>
      <c r="U130" s="134">
        <f t="shared" si="36"/>
        <v>1.4623172103487065E-2</v>
      </c>
      <c r="V130" s="134">
        <f t="shared" si="37"/>
        <v>7.4798619102416572E-2</v>
      </c>
      <c r="W130" s="170">
        <v>-3.14</v>
      </c>
    </row>
    <row r="131" spans="1:23">
      <c r="A131" s="2">
        <v>84</v>
      </c>
      <c r="B131" s="9" t="s">
        <v>102</v>
      </c>
      <c r="C131" s="9" t="s">
        <v>108</v>
      </c>
      <c r="D131" s="4" t="s">
        <v>17</v>
      </c>
      <c r="E131" s="7">
        <v>4488</v>
      </c>
      <c r="F131" s="7">
        <v>2183</v>
      </c>
      <c r="G131" s="7">
        <v>2305</v>
      </c>
      <c r="H131" s="113">
        <f t="shared" si="29"/>
        <v>2.2484936144885554E-3</v>
      </c>
      <c r="I131" s="7">
        <v>735</v>
      </c>
      <c r="J131" s="114">
        <f t="shared" si="30"/>
        <v>0.16377005347593582</v>
      </c>
      <c r="K131" s="7">
        <v>2678</v>
      </c>
      <c r="L131" s="114">
        <f t="shared" si="31"/>
        <v>0.59670231729055256</v>
      </c>
      <c r="M131" s="7">
        <v>1075</v>
      </c>
      <c r="N131" s="114">
        <f t="shared" si="32"/>
        <v>0.23952762923351159</v>
      </c>
      <c r="O131" s="215">
        <f t="shared" si="28"/>
        <v>40.141896938013446</v>
      </c>
      <c r="P131" s="51">
        <f t="shared" si="33"/>
        <v>67.587752053771467</v>
      </c>
      <c r="Q131" s="13">
        <v>320</v>
      </c>
      <c r="R131" s="114">
        <f t="shared" si="34"/>
        <v>7.130124777183601E-2</v>
      </c>
      <c r="S131" s="114">
        <f t="shared" si="35"/>
        <v>0.29767441860465116</v>
      </c>
      <c r="T131" s="135">
        <v>96</v>
      </c>
      <c r="U131" s="134">
        <f t="shared" si="36"/>
        <v>2.1390374331550801E-2</v>
      </c>
      <c r="V131" s="134">
        <f t="shared" si="37"/>
        <v>8.930232558139535E-2</v>
      </c>
      <c r="W131" s="170">
        <v>-3.76</v>
      </c>
    </row>
    <row r="132" spans="1:23" ht="25.5">
      <c r="A132" s="2">
        <v>120</v>
      </c>
      <c r="B132" s="9" t="s">
        <v>141</v>
      </c>
      <c r="C132" s="9" t="s">
        <v>147</v>
      </c>
      <c r="D132" s="4" t="s">
        <v>31</v>
      </c>
      <c r="E132" s="7">
        <v>19589</v>
      </c>
      <c r="F132" s="7">
        <v>10000</v>
      </c>
      <c r="G132" s="7">
        <v>9589</v>
      </c>
      <c r="H132" s="113">
        <f t="shared" ref="H132:H147" si="38">(E132/$E$149)</f>
        <v>9.8141135058414236E-3</v>
      </c>
      <c r="I132" s="7">
        <v>3947</v>
      </c>
      <c r="J132" s="114">
        <f t="shared" ref="J132:J147" si="39">(I132/E132)</f>
        <v>0.20149063249783042</v>
      </c>
      <c r="K132" s="7">
        <v>10933</v>
      </c>
      <c r="L132" s="114">
        <f t="shared" ref="L132:L147" si="40">(K132/E132)</f>
        <v>0.55811935269794277</v>
      </c>
      <c r="M132" s="7">
        <v>4709</v>
      </c>
      <c r="N132" s="114">
        <f t="shared" ref="N132:N147" si="41">M132/E132</f>
        <v>0.24039001480422686</v>
      </c>
      <c r="O132" s="215">
        <f t="shared" si="28"/>
        <v>43.071435104728799</v>
      </c>
      <c r="P132" s="51">
        <f t="shared" ref="P132:P147" si="42">((M132+I132)/K132)*100</f>
        <v>79.173145522729342</v>
      </c>
      <c r="Q132" s="13">
        <v>1430</v>
      </c>
      <c r="R132" s="114">
        <f t="shared" ref="R132:R147" si="43">Q132/E132</f>
        <v>7.3000153147174437E-2</v>
      </c>
      <c r="S132" s="114">
        <f t="shared" ref="S132:S147" si="44">(Q132/M132)</f>
        <v>0.30367381609683586</v>
      </c>
      <c r="T132" s="135">
        <v>374</v>
      </c>
      <c r="U132" s="134">
        <f t="shared" ref="U132:U147" si="45">T132/E132</f>
        <v>1.9092347746184082E-2</v>
      </c>
      <c r="V132" s="134">
        <f t="shared" ref="V132:V147" si="46">T132/M132</f>
        <v>7.9422382671480149E-2</v>
      </c>
      <c r="W132" s="170">
        <v>-4.22</v>
      </c>
    </row>
    <row r="133" spans="1:23">
      <c r="A133" s="2">
        <v>34</v>
      </c>
      <c r="B133" s="9" t="s">
        <v>45</v>
      </c>
      <c r="C133" s="9" t="s">
        <v>51</v>
      </c>
      <c r="D133" s="4" t="s">
        <v>17</v>
      </c>
      <c r="E133" s="7">
        <v>6673</v>
      </c>
      <c r="F133" s="7">
        <v>3449</v>
      </c>
      <c r="G133" s="7">
        <v>3224</v>
      </c>
      <c r="H133" s="113">
        <f t="shared" si="38"/>
        <v>3.3431813479238258E-3</v>
      </c>
      <c r="I133" s="7">
        <v>1314</v>
      </c>
      <c r="J133" s="114">
        <f t="shared" si="39"/>
        <v>0.19691293271392177</v>
      </c>
      <c r="K133" s="7">
        <v>3949</v>
      </c>
      <c r="L133" s="114">
        <f t="shared" si="40"/>
        <v>0.59178780158849098</v>
      </c>
      <c r="M133" s="7">
        <v>1410</v>
      </c>
      <c r="N133" s="114">
        <f t="shared" si="41"/>
        <v>0.21129926569758728</v>
      </c>
      <c r="O133" s="215">
        <f t="shared" ref="O133:O149" si="47">M133/K133*100</f>
        <v>35.705241833375538</v>
      </c>
      <c r="P133" s="51">
        <f t="shared" si="42"/>
        <v>68.979488478095718</v>
      </c>
      <c r="Q133" s="13">
        <v>418</v>
      </c>
      <c r="R133" s="114">
        <f t="shared" si="43"/>
        <v>6.2640491533043602E-2</v>
      </c>
      <c r="S133" s="114">
        <f t="shared" si="44"/>
        <v>0.29645390070921984</v>
      </c>
      <c r="T133" s="135">
        <v>115</v>
      </c>
      <c r="U133" s="134">
        <f t="shared" si="45"/>
        <v>1.7233628053349319E-2</v>
      </c>
      <c r="V133" s="134">
        <f t="shared" si="46"/>
        <v>8.1560283687943269E-2</v>
      </c>
      <c r="W133" s="170">
        <v>-4.32</v>
      </c>
    </row>
    <row r="134" spans="1:23">
      <c r="A134" s="2">
        <v>8</v>
      </c>
      <c r="B134" s="9" t="s">
        <v>14</v>
      </c>
      <c r="C134" s="9" t="s">
        <v>23</v>
      </c>
      <c r="D134" s="4" t="s">
        <v>17</v>
      </c>
      <c r="E134" s="7">
        <v>4415</v>
      </c>
      <c r="F134" s="7">
        <v>2224</v>
      </c>
      <c r="G134" s="7">
        <v>2191</v>
      </c>
      <c r="H134" s="113">
        <f t="shared" si="38"/>
        <v>2.2119205231655465E-3</v>
      </c>
      <c r="I134" s="7">
        <v>841</v>
      </c>
      <c r="J134" s="114">
        <f t="shared" si="39"/>
        <v>0.19048697621744054</v>
      </c>
      <c r="K134" s="7">
        <v>2669</v>
      </c>
      <c r="L134" s="114">
        <f t="shared" si="40"/>
        <v>0.60453001132502826</v>
      </c>
      <c r="M134" s="7">
        <v>905</v>
      </c>
      <c r="N134" s="114">
        <f t="shared" si="41"/>
        <v>0.20498301245753114</v>
      </c>
      <c r="O134" s="215">
        <f t="shared" si="47"/>
        <v>33.907830648182838</v>
      </c>
      <c r="P134" s="51">
        <f t="shared" si="42"/>
        <v>65.417759460472098</v>
      </c>
      <c r="Q134" s="13">
        <v>278</v>
      </c>
      <c r="R134" s="114">
        <f t="shared" si="43"/>
        <v>6.2967157417893549E-2</v>
      </c>
      <c r="S134" s="114">
        <f t="shared" si="44"/>
        <v>0.30718232044198895</v>
      </c>
      <c r="T134" s="135">
        <v>67</v>
      </c>
      <c r="U134" s="134">
        <f t="shared" si="45"/>
        <v>1.5175537938844847E-2</v>
      </c>
      <c r="V134" s="134">
        <f t="shared" si="46"/>
        <v>7.4033149171270712E-2</v>
      </c>
      <c r="W134" s="170">
        <v>-2.04</v>
      </c>
    </row>
    <row r="135" spans="1:23">
      <c r="A135" s="2">
        <v>105</v>
      </c>
      <c r="B135" s="9" t="s">
        <v>120</v>
      </c>
      <c r="C135" s="9" t="s">
        <v>131</v>
      </c>
      <c r="D135" s="4" t="s">
        <v>17</v>
      </c>
      <c r="E135" s="7">
        <v>6049</v>
      </c>
      <c r="F135" s="7">
        <v>3044</v>
      </c>
      <c r="G135" s="7">
        <v>3005</v>
      </c>
      <c r="H135" s="113">
        <f t="shared" si="38"/>
        <v>3.0305565672997486E-3</v>
      </c>
      <c r="I135" s="7">
        <v>1192</v>
      </c>
      <c r="J135" s="114">
        <f t="shared" si="39"/>
        <v>0.19705736485369482</v>
      </c>
      <c r="K135" s="7">
        <v>3591</v>
      </c>
      <c r="L135" s="114">
        <f t="shared" si="40"/>
        <v>0.59365184327988096</v>
      </c>
      <c r="M135" s="7">
        <v>1266</v>
      </c>
      <c r="N135" s="114">
        <f t="shared" si="41"/>
        <v>0.20929079186642421</v>
      </c>
      <c r="O135" s="215">
        <f t="shared" si="47"/>
        <v>35.254803675856309</v>
      </c>
      <c r="P135" s="51">
        <f t="shared" si="42"/>
        <v>68.448900027847387</v>
      </c>
      <c r="Q135" s="13">
        <v>345</v>
      </c>
      <c r="R135" s="114">
        <f t="shared" si="43"/>
        <v>5.7034220532319393E-2</v>
      </c>
      <c r="S135" s="114">
        <f t="shared" si="44"/>
        <v>0.27251184834123221</v>
      </c>
      <c r="T135" s="135">
        <v>71</v>
      </c>
      <c r="U135" s="134">
        <f t="shared" si="45"/>
        <v>1.1737477268970078E-2</v>
      </c>
      <c r="V135" s="134">
        <f t="shared" si="46"/>
        <v>5.6082148499210109E-2</v>
      </c>
      <c r="W135" s="170">
        <v>-6.1</v>
      </c>
    </row>
    <row r="136" spans="1:23">
      <c r="A136" s="2">
        <v>125</v>
      </c>
      <c r="B136" s="9" t="s">
        <v>148</v>
      </c>
      <c r="C136" s="9" t="s">
        <v>153</v>
      </c>
      <c r="D136" s="4" t="s">
        <v>16</v>
      </c>
      <c r="E136" s="7">
        <v>12892</v>
      </c>
      <c r="F136" s="7">
        <v>6744</v>
      </c>
      <c r="G136" s="7">
        <v>6148</v>
      </c>
      <c r="H136" s="113">
        <f t="shared" si="38"/>
        <v>6.4589081278935952E-3</v>
      </c>
      <c r="I136" s="7">
        <v>2169</v>
      </c>
      <c r="J136" s="114">
        <f t="shared" si="39"/>
        <v>0.16824387216878683</v>
      </c>
      <c r="K136" s="7">
        <v>7505</v>
      </c>
      <c r="L136" s="114">
        <f t="shared" si="40"/>
        <v>0.5821439652497673</v>
      </c>
      <c r="M136" s="7">
        <v>3218</v>
      </c>
      <c r="N136" s="114">
        <f t="shared" si="41"/>
        <v>0.24961216258144586</v>
      </c>
      <c r="O136" s="215">
        <f t="shared" si="47"/>
        <v>42.878081279147231</v>
      </c>
      <c r="P136" s="51">
        <f t="shared" si="42"/>
        <v>71.778814123917385</v>
      </c>
      <c r="Q136" s="13">
        <v>1073</v>
      </c>
      <c r="R136" s="114">
        <f t="shared" si="43"/>
        <v>8.3229910021718895E-2</v>
      </c>
      <c r="S136" s="114">
        <f t="shared" si="44"/>
        <v>0.33343691733996272</v>
      </c>
      <c r="T136" s="135">
        <v>297</v>
      </c>
      <c r="U136" s="134">
        <f t="shared" si="45"/>
        <v>2.303754266211604E-2</v>
      </c>
      <c r="V136" s="134">
        <f t="shared" si="46"/>
        <v>9.2293349906774388E-2</v>
      </c>
      <c r="W136" s="170">
        <v>-9.02</v>
      </c>
    </row>
    <row r="137" spans="1:23">
      <c r="A137" s="2">
        <v>90</v>
      </c>
      <c r="B137" s="9" t="s">
        <v>109</v>
      </c>
      <c r="C137" s="9" t="s">
        <v>114</v>
      </c>
      <c r="D137" s="4" t="s">
        <v>17</v>
      </c>
      <c r="E137" s="7">
        <v>3687</v>
      </c>
      <c r="F137" s="7">
        <v>1863</v>
      </c>
      <c r="G137" s="7">
        <v>1824</v>
      </c>
      <c r="H137" s="113">
        <f t="shared" si="38"/>
        <v>1.8471916124374562E-3</v>
      </c>
      <c r="I137" s="7">
        <v>684</v>
      </c>
      <c r="J137" s="114">
        <f t="shared" si="39"/>
        <v>0.1855166802278275</v>
      </c>
      <c r="K137" s="7">
        <v>2177</v>
      </c>
      <c r="L137" s="114">
        <f t="shared" si="40"/>
        <v>0.5904529427719013</v>
      </c>
      <c r="M137" s="7">
        <v>826</v>
      </c>
      <c r="N137" s="114">
        <f t="shared" si="41"/>
        <v>0.22403037700027123</v>
      </c>
      <c r="O137" s="215">
        <f t="shared" si="47"/>
        <v>37.942122186495176</v>
      </c>
      <c r="P137" s="51">
        <f t="shared" si="42"/>
        <v>69.361506660542034</v>
      </c>
      <c r="Q137" s="13">
        <v>293</v>
      </c>
      <c r="R137" s="114">
        <f t="shared" si="43"/>
        <v>7.9468402495253596E-2</v>
      </c>
      <c r="S137" s="114">
        <f t="shared" si="44"/>
        <v>0.35472154963680386</v>
      </c>
      <c r="T137" s="135">
        <v>87</v>
      </c>
      <c r="U137" s="134">
        <f t="shared" si="45"/>
        <v>2.3596419853539462E-2</v>
      </c>
      <c r="V137" s="134">
        <f t="shared" si="46"/>
        <v>0.10532687651331719</v>
      </c>
      <c r="W137" s="88">
        <v>0</v>
      </c>
    </row>
    <row r="138" spans="1:23">
      <c r="A138" s="2">
        <v>64</v>
      </c>
      <c r="B138" s="9" t="s">
        <v>74</v>
      </c>
      <c r="C138" s="9" t="s">
        <v>82</v>
      </c>
      <c r="D138" s="4" t="s">
        <v>17</v>
      </c>
      <c r="E138" s="7">
        <v>6657</v>
      </c>
      <c r="F138" s="7">
        <v>3314</v>
      </c>
      <c r="G138" s="7">
        <v>3343</v>
      </c>
      <c r="H138" s="113">
        <f t="shared" si="38"/>
        <v>3.3351653279078239E-3</v>
      </c>
      <c r="I138" s="7">
        <v>1412</v>
      </c>
      <c r="J138" s="114">
        <f t="shared" si="39"/>
        <v>0.2121075559561364</v>
      </c>
      <c r="K138" s="7">
        <v>3988</v>
      </c>
      <c r="L138" s="114">
        <f t="shared" si="40"/>
        <v>0.5990686495418357</v>
      </c>
      <c r="M138" s="7">
        <v>1257</v>
      </c>
      <c r="N138" s="114">
        <f t="shared" si="41"/>
        <v>0.18882379450202794</v>
      </c>
      <c r="O138" s="215">
        <f t="shared" si="47"/>
        <v>31.519558676028087</v>
      </c>
      <c r="P138" s="51">
        <f t="shared" si="42"/>
        <v>66.925777331995988</v>
      </c>
      <c r="Q138" s="13">
        <v>399</v>
      </c>
      <c r="R138" s="114">
        <f t="shared" si="43"/>
        <v>5.993690851735016E-2</v>
      </c>
      <c r="S138" s="114">
        <f t="shared" si="44"/>
        <v>0.31742243436754175</v>
      </c>
      <c r="T138" s="135">
        <v>133</v>
      </c>
      <c r="U138" s="134">
        <f t="shared" si="45"/>
        <v>1.9978969505783387E-2</v>
      </c>
      <c r="V138" s="134">
        <f t="shared" si="46"/>
        <v>0.10580747812251393</v>
      </c>
      <c r="W138" s="170">
        <v>-4.17</v>
      </c>
    </row>
    <row r="139" spans="1:23" ht="25.5">
      <c r="A139" s="2">
        <v>113</v>
      </c>
      <c r="B139" s="9" t="s">
        <v>132</v>
      </c>
      <c r="C139" s="9" t="s">
        <v>139</v>
      </c>
      <c r="D139" s="4" t="s">
        <v>17</v>
      </c>
      <c r="E139" s="7">
        <v>5206</v>
      </c>
      <c r="F139" s="7">
        <v>2622</v>
      </c>
      <c r="G139" s="7">
        <v>2584</v>
      </c>
      <c r="H139" s="113">
        <f t="shared" si="38"/>
        <v>2.6082125127066444E-3</v>
      </c>
      <c r="I139" s="7">
        <v>1097</v>
      </c>
      <c r="J139" s="114">
        <f t="shared" si="39"/>
        <v>0.21071840184402613</v>
      </c>
      <c r="K139" s="7">
        <v>3075</v>
      </c>
      <c r="L139" s="114">
        <f t="shared" si="40"/>
        <v>0.59066461774875145</v>
      </c>
      <c r="M139" s="7">
        <v>1034</v>
      </c>
      <c r="N139" s="114">
        <f t="shared" si="41"/>
        <v>0.19861698040722245</v>
      </c>
      <c r="O139" s="215">
        <f t="shared" si="47"/>
        <v>33.626016260162601</v>
      </c>
      <c r="P139" s="51">
        <f t="shared" si="42"/>
        <v>69.300813008130078</v>
      </c>
      <c r="Q139" s="13">
        <v>317</v>
      </c>
      <c r="R139" s="114">
        <f t="shared" si="43"/>
        <v>6.0891279293123317E-2</v>
      </c>
      <c r="S139" s="114">
        <f t="shared" si="44"/>
        <v>0.30657640232108319</v>
      </c>
      <c r="T139" s="135">
        <v>92</v>
      </c>
      <c r="U139" s="134">
        <f t="shared" si="45"/>
        <v>1.7671917018824434E-2</v>
      </c>
      <c r="V139" s="134">
        <f t="shared" si="46"/>
        <v>8.8974854932301742E-2</v>
      </c>
      <c r="W139" s="170">
        <v>-8.09</v>
      </c>
    </row>
    <row r="140" spans="1:23" ht="25.5">
      <c r="A140" s="2">
        <v>94</v>
      </c>
      <c r="B140" s="9" t="s">
        <v>115</v>
      </c>
      <c r="C140" s="9" t="s">
        <v>119</v>
      </c>
      <c r="D140" s="4" t="s">
        <v>31</v>
      </c>
      <c r="E140" s="7">
        <v>12805</v>
      </c>
      <c r="F140" s="7">
        <v>6368</v>
      </c>
      <c r="G140" s="7">
        <v>6437</v>
      </c>
      <c r="H140" s="113">
        <f t="shared" si="38"/>
        <v>6.4153210190565843E-3</v>
      </c>
      <c r="I140" s="7">
        <v>2487</v>
      </c>
      <c r="J140" s="114">
        <f t="shared" si="39"/>
        <v>0.19422100741897697</v>
      </c>
      <c r="K140" s="7">
        <v>7402</v>
      </c>
      <c r="L140" s="114">
        <f t="shared" si="40"/>
        <v>0.57805544709098011</v>
      </c>
      <c r="M140" s="7">
        <v>2916</v>
      </c>
      <c r="N140" s="114">
        <f t="shared" si="41"/>
        <v>0.22772354549004295</v>
      </c>
      <c r="O140" s="215">
        <f t="shared" si="47"/>
        <v>39.394758173466634</v>
      </c>
      <c r="P140" s="51">
        <f t="shared" si="42"/>
        <v>72.993785463388278</v>
      </c>
      <c r="Q140" s="13">
        <v>950</v>
      </c>
      <c r="R140" s="114">
        <f t="shared" si="43"/>
        <v>7.41897696212417E-2</v>
      </c>
      <c r="S140" s="114">
        <f t="shared" si="44"/>
        <v>0.32578875171467764</v>
      </c>
      <c r="T140" s="135">
        <v>263</v>
      </c>
      <c r="U140" s="134">
        <f t="shared" si="45"/>
        <v>2.053885201093323E-2</v>
      </c>
      <c r="V140" s="134">
        <f t="shared" si="46"/>
        <v>9.0192043895747601E-2</v>
      </c>
      <c r="W140" s="170">
        <v>-4.8099999999999996</v>
      </c>
    </row>
    <row r="141" spans="1:23">
      <c r="A141" s="2">
        <v>138</v>
      </c>
      <c r="B141" s="9" t="s">
        <v>154</v>
      </c>
      <c r="C141" s="9" t="s">
        <v>166</v>
      </c>
      <c r="D141" s="4" t="s">
        <v>17</v>
      </c>
      <c r="E141" s="7">
        <v>7393</v>
      </c>
      <c r="F141" s="7">
        <v>3669</v>
      </c>
      <c r="G141" s="7">
        <v>3724</v>
      </c>
      <c r="H141" s="113">
        <f t="shared" si="38"/>
        <v>3.7039022486439147E-3</v>
      </c>
      <c r="I141" s="7">
        <v>1415</v>
      </c>
      <c r="J141" s="114">
        <f t="shared" si="39"/>
        <v>0.19139726768564858</v>
      </c>
      <c r="K141" s="7">
        <v>4437</v>
      </c>
      <c r="L141" s="114">
        <f t="shared" si="40"/>
        <v>0.60016231570404432</v>
      </c>
      <c r="M141" s="7">
        <v>1541</v>
      </c>
      <c r="N141" s="114">
        <f t="shared" si="41"/>
        <v>0.20844041661030704</v>
      </c>
      <c r="O141" s="215">
        <f t="shared" si="47"/>
        <v>34.730673878746906</v>
      </c>
      <c r="P141" s="51">
        <f t="shared" si="42"/>
        <v>66.621591165201707</v>
      </c>
      <c r="Q141" s="13">
        <v>440</v>
      </c>
      <c r="R141" s="114">
        <f t="shared" si="43"/>
        <v>5.9515758149600972E-2</v>
      </c>
      <c r="S141" s="114">
        <f t="shared" si="44"/>
        <v>0.28552887735236859</v>
      </c>
      <c r="T141" s="135">
        <v>101</v>
      </c>
      <c r="U141" s="134">
        <f t="shared" si="45"/>
        <v>1.3661571757067496E-2</v>
      </c>
      <c r="V141" s="134">
        <f t="shared" si="46"/>
        <v>6.5541855937702787E-2</v>
      </c>
      <c r="W141" s="170">
        <v>-2.17</v>
      </c>
    </row>
    <row r="142" spans="1:23">
      <c r="A142" s="2">
        <v>9</v>
      </c>
      <c r="B142" s="9" t="s">
        <v>14</v>
      </c>
      <c r="C142" s="9" t="s">
        <v>24</v>
      </c>
      <c r="D142" s="4" t="s">
        <v>17</v>
      </c>
      <c r="E142" s="7">
        <v>3343</v>
      </c>
      <c r="F142" s="7">
        <v>1650</v>
      </c>
      <c r="G142" s="7">
        <v>1693</v>
      </c>
      <c r="H142" s="113">
        <f t="shared" si="38"/>
        <v>1.6748471820934136E-3</v>
      </c>
      <c r="I142" s="7">
        <v>607</v>
      </c>
      <c r="J142" s="114">
        <f t="shared" si="39"/>
        <v>0.18157343703260545</v>
      </c>
      <c r="K142" s="7">
        <v>1970</v>
      </c>
      <c r="L142" s="114">
        <f t="shared" si="40"/>
        <v>0.58929105593778042</v>
      </c>
      <c r="M142" s="7">
        <v>766</v>
      </c>
      <c r="N142" s="114">
        <f t="shared" si="41"/>
        <v>0.22913550702961413</v>
      </c>
      <c r="O142" s="215">
        <f t="shared" si="47"/>
        <v>38.883248730964468</v>
      </c>
      <c r="P142" s="51">
        <f t="shared" si="42"/>
        <v>69.695431472081211</v>
      </c>
      <c r="Q142" s="13">
        <v>232</v>
      </c>
      <c r="R142" s="114">
        <f t="shared" si="43"/>
        <v>6.9398743643434041E-2</v>
      </c>
      <c r="S142" s="114">
        <f t="shared" si="44"/>
        <v>0.30287206266318539</v>
      </c>
      <c r="T142" s="135">
        <v>59</v>
      </c>
      <c r="U142" s="134">
        <f t="shared" si="45"/>
        <v>1.7648818426562969E-2</v>
      </c>
      <c r="V142" s="134">
        <f t="shared" si="46"/>
        <v>7.7023498694516968E-2</v>
      </c>
      <c r="W142" s="170">
        <v>-5.65</v>
      </c>
    </row>
    <row r="143" spans="1:23">
      <c r="A143" s="2">
        <v>19</v>
      </c>
      <c r="B143" s="9" t="s">
        <v>25</v>
      </c>
      <c r="C143" s="9" t="s">
        <v>35</v>
      </c>
      <c r="D143" s="4" t="s">
        <v>17</v>
      </c>
      <c r="E143" s="7">
        <v>4932</v>
      </c>
      <c r="F143" s="7">
        <v>2460</v>
      </c>
      <c r="G143" s="7">
        <v>2472</v>
      </c>
      <c r="H143" s="113">
        <f t="shared" si="38"/>
        <v>2.4709381699326103E-3</v>
      </c>
      <c r="I143" s="7">
        <v>1060</v>
      </c>
      <c r="J143" s="114">
        <f t="shared" si="39"/>
        <v>0.21492295214922952</v>
      </c>
      <c r="K143" s="7">
        <v>2802</v>
      </c>
      <c r="L143" s="114">
        <f t="shared" si="40"/>
        <v>0.56812652068126523</v>
      </c>
      <c r="M143" s="7">
        <v>1070</v>
      </c>
      <c r="N143" s="114">
        <f t="shared" si="41"/>
        <v>0.21695052716950528</v>
      </c>
      <c r="O143" s="215">
        <f t="shared" si="47"/>
        <v>38.187009279086368</v>
      </c>
      <c r="P143" s="51">
        <f t="shared" si="42"/>
        <v>76.017130620985</v>
      </c>
      <c r="Q143" s="13">
        <v>292</v>
      </c>
      <c r="R143" s="114">
        <f t="shared" si="43"/>
        <v>5.9205190592051905E-2</v>
      </c>
      <c r="S143" s="114">
        <f t="shared" si="44"/>
        <v>0.27289719626168224</v>
      </c>
      <c r="T143" s="135">
        <v>81</v>
      </c>
      <c r="U143" s="134">
        <f t="shared" si="45"/>
        <v>1.6423357664233577E-2</v>
      </c>
      <c r="V143" s="134">
        <f t="shared" si="46"/>
        <v>7.5700934579439258E-2</v>
      </c>
      <c r="W143" s="171">
        <v>0.2</v>
      </c>
    </row>
    <row r="144" spans="1:23" ht="25.5">
      <c r="A144" s="2">
        <v>40</v>
      </c>
      <c r="B144" s="9" t="s">
        <v>52</v>
      </c>
      <c r="C144" s="9" t="s">
        <v>57</v>
      </c>
      <c r="D144" s="4" t="s">
        <v>17</v>
      </c>
      <c r="E144" s="7">
        <v>4195</v>
      </c>
      <c r="F144" s="7">
        <v>2045</v>
      </c>
      <c r="G144" s="7">
        <v>2150</v>
      </c>
      <c r="H144" s="113">
        <f t="shared" si="38"/>
        <v>2.1017002479455193E-3</v>
      </c>
      <c r="I144" s="7">
        <v>802</v>
      </c>
      <c r="J144" s="114">
        <f t="shared" si="39"/>
        <v>0.19117997616209773</v>
      </c>
      <c r="K144" s="7">
        <v>2493</v>
      </c>
      <c r="L144" s="114">
        <f t="shared" si="40"/>
        <v>0.59427890345649581</v>
      </c>
      <c r="M144" s="7">
        <v>900</v>
      </c>
      <c r="N144" s="114">
        <f t="shared" si="41"/>
        <v>0.21454112038140644</v>
      </c>
      <c r="O144" s="215">
        <f t="shared" si="47"/>
        <v>36.101083032490976</v>
      </c>
      <c r="P144" s="51">
        <f t="shared" si="42"/>
        <v>68.271159245888498</v>
      </c>
      <c r="Q144" s="13">
        <v>297</v>
      </c>
      <c r="R144" s="114">
        <f t="shared" si="43"/>
        <v>7.0798569725864124E-2</v>
      </c>
      <c r="S144" s="114">
        <f t="shared" si="44"/>
        <v>0.33</v>
      </c>
      <c r="T144" s="135">
        <v>82</v>
      </c>
      <c r="U144" s="134">
        <f t="shared" si="45"/>
        <v>1.9547079856972585E-2</v>
      </c>
      <c r="V144" s="134">
        <f t="shared" si="46"/>
        <v>9.1111111111111115E-2</v>
      </c>
      <c r="W144" s="170">
        <v>-2.13</v>
      </c>
    </row>
    <row r="145" spans="1:23" ht="25.5">
      <c r="A145" s="2">
        <v>114</v>
      </c>
      <c r="B145" s="9" t="s">
        <v>132</v>
      </c>
      <c r="C145" s="9" t="s">
        <v>140</v>
      </c>
      <c r="D145" s="4" t="s">
        <v>17</v>
      </c>
      <c r="E145" s="7">
        <v>16130</v>
      </c>
      <c r="F145" s="7">
        <v>8113</v>
      </c>
      <c r="G145" s="7">
        <v>8017</v>
      </c>
      <c r="H145" s="113">
        <f t="shared" si="38"/>
        <v>8.0811501786319968E-3</v>
      </c>
      <c r="I145" s="7">
        <v>3657</v>
      </c>
      <c r="J145" s="114">
        <f t="shared" si="39"/>
        <v>0.22672039677619343</v>
      </c>
      <c r="K145" s="7">
        <v>9871</v>
      </c>
      <c r="L145" s="114">
        <f t="shared" si="40"/>
        <v>0.61196528208307499</v>
      </c>
      <c r="M145" s="7">
        <v>2602</v>
      </c>
      <c r="N145" s="114">
        <f t="shared" si="41"/>
        <v>0.16131432114073155</v>
      </c>
      <c r="O145" s="215">
        <f t="shared" si="47"/>
        <v>26.360044575017728</v>
      </c>
      <c r="P145" s="51">
        <f t="shared" si="42"/>
        <v>63.407962719076082</v>
      </c>
      <c r="Q145" s="13">
        <v>700</v>
      </c>
      <c r="R145" s="114">
        <f t="shared" si="43"/>
        <v>4.3397396156230623E-2</v>
      </c>
      <c r="S145" s="114">
        <f t="shared" si="44"/>
        <v>0.26902382782475021</v>
      </c>
      <c r="T145" s="135">
        <v>183</v>
      </c>
      <c r="U145" s="134">
        <f t="shared" si="45"/>
        <v>1.1345319280843149E-2</v>
      </c>
      <c r="V145" s="134">
        <f t="shared" si="46"/>
        <v>7.0330514988470413E-2</v>
      </c>
      <c r="W145" s="171">
        <v>0.13</v>
      </c>
    </row>
    <row r="146" spans="1:23" ht="25.5">
      <c r="A146" s="17">
        <v>55</v>
      </c>
      <c r="B146" s="16" t="s">
        <v>65</v>
      </c>
      <c r="C146" s="16" t="s">
        <v>73</v>
      </c>
      <c r="D146" s="14" t="s">
        <v>17</v>
      </c>
      <c r="E146" s="106">
        <v>8827</v>
      </c>
      <c r="F146" s="106">
        <v>4405</v>
      </c>
      <c r="G146" s="106">
        <v>4422</v>
      </c>
      <c r="H146" s="113">
        <f t="shared" si="38"/>
        <v>4.4223380425780926E-3</v>
      </c>
      <c r="I146" s="106">
        <v>1687</v>
      </c>
      <c r="J146" s="114">
        <f t="shared" si="39"/>
        <v>0.19111816019032513</v>
      </c>
      <c r="K146" s="106">
        <v>5302</v>
      </c>
      <c r="L146" s="114">
        <f t="shared" si="40"/>
        <v>0.60065707488387898</v>
      </c>
      <c r="M146" s="106">
        <v>1838</v>
      </c>
      <c r="N146" s="114">
        <f t="shared" si="41"/>
        <v>0.20822476492579586</v>
      </c>
      <c r="O146" s="215">
        <f t="shared" si="47"/>
        <v>34.66616371180686</v>
      </c>
      <c r="P146" s="51">
        <f t="shared" si="42"/>
        <v>66.484345529988687</v>
      </c>
      <c r="Q146" s="107">
        <v>527</v>
      </c>
      <c r="R146" s="114">
        <f t="shared" si="43"/>
        <v>5.9703183414523624E-2</v>
      </c>
      <c r="S146" s="114">
        <f t="shared" si="44"/>
        <v>0.28672470076169748</v>
      </c>
      <c r="T146" s="135">
        <v>127</v>
      </c>
      <c r="U146" s="134">
        <f t="shared" si="45"/>
        <v>1.4387674181488614E-2</v>
      </c>
      <c r="V146" s="134">
        <f t="shared" si="46"/>
        <v>6.9096844396082699E-2</v>
      </c>
      <c r="W146" s="170">
        <v>-2.83</v>
      </c>
    </row>
    <row r="147" spans="1:23" ht="25.5">
      <c r="A147" s="56">
        <v>144</v>
      </c>
      <c r="B147" s="50" t="s">
        <v>167</v>
      </c>
      <c r="C147" s="50" t="s">
        <v>172</v>
      </c>
      <c r="D147" s="50" t="s">
        <v>31</v>
      </c>
      <c r="E147" s="7">
        <v>22823</v>
      </c>
      <c r="F147" s="7">
        <v>11581</v>
      </c>
      <c r="G147" s="7">
        <v>11242</v>
      </c>
      <c r="H147" s="113">
        <f t="shared" si="38"/>
        <v>1.1434351551575824E-2</v>
      </c>
      <c r="I147" s="7">
        <v>4149</v>
      </c>
      <c r="J147" s="114">
        <f t="shared" si="39"/>
        <v>0.18179029925951889</v>
      </c>
      <c r="K147" s="7">
        <v>13075</v>
      </c>
      <c r="L147" s="114">
        <f t="shared" si="40"/>
        <v>0.57288699995618453</v>
      </c>
      <c r="M147" s="7">
        <v>5599</v>
      </c>
      <c r="N147" s="114">
        <f t="shared" si="41"/>
        <v>0.24532270078429655</v>
      </c>
      <c r="O147" s="215">
        <f t="shared" si="47"/>
        <v>42.822179732313579</v>
      </c>
      <c r="P147" s="51">
        <f t="shared" si="42"/>
        <v>74.55449330783938</v>
      </c>
      <c r="Q147" s="13">
        <v>1738</v>
      </c>
      <c r="R147" s="114">
        <f t="shared" si="43"/>
        <v>7.6151250931078301E-2</v>
      </c>
      <c r="S147" s="114">
        <f t="shared" si="44"/>
        <v>0.31041257367387032</v>
      </c>
      <c r="T147" s="135">
        <v>459</v>
      </c>
      <c r="U147" s="134">
        <f t="shared" si="45"/>
        <v>2.0111291241291681E-2</v>
      </c>
      <c r="V147" s="134">
        <f t="shared" si="46"/>
        <v>8.1978924808001424E-2</v>
      </c>
      <c r="W147" s="170">
        <v>-5.36</v>
      </c>
    </row>
    <row r="148" spans="1:23" s="112" customFormat="1">
      <c r="A148" s="108"/>
      <c r="B148" s="109"/>
      <c r="C148" s="109"/>
      <c r="D148" s="109"/>
      <c r="E148" s="110"/>
      <c r="F148" s="110"/>
      <c r="G148" s="110"/>
      <c r="H148" s="113"/>
      <c r="I148" s="110"/>
      <c r="J148" s="114"/>
      <c r="K148" s="110"/>
      <c r="L148" s="114"/>
      <c r="M148" s="110"/>
      <c r="N148" s="114"/>
      <c r="O148" s="215"/>
      <c r="P148" s="51"/>
      <c r="Q148" s="111"/>
      <c r="R148" s="114"/>
      <c r="S148" s="114"/>
      <c r="T148" s="144"/>
      <c r="U148" s="144"/>
      <c r="V148" s="144"/>
      <c r="W148" s="144"/>
    </row>
    <row r="149" spans="1:23">
      <c r="A149" s="235" t="s">
        <v>173</v>
      </c>
      <c r="B149" s="235"/>
      <c r="C149" s="235"/>
      <c r="D149" s="235"/>
      <c r="E149" s="104">
        <f>SUM(E4:E147)</f>
        <v>1996003</v>
      </c>
      <c r="F149" s="104">
        <f t="shared" ref="F149:Q149" si="48">SUM(F4:F147)</f>
        <v>1030602</v>
      </c>
      <c r="G149" s="104">
        <f t="shared" si="48"/>
        <v>965401</v>
      </c>
      <c r="H149" s="166">
        <f t="shared" ref="H149" si="49">(E149/$E$149)</f>
        <v>1</v>
      </c>
      <c r="I149" s="104">
        <f t="shared" si="48"/>
        <v>360857</v>
      </c>
      <c r="J149" s="115">
        <f t="shared" ref="J149" si="50">(I149/E149)</f>
        <v>0.18078980843215164</v>
      </c>
      <c r="K149" s="104">
        <f t="shared" si="48"/>
        <v>1163276</v>
      </c>
      <c r="L149" s="115">
        <f t="shared" ref="L149" si="51">(K149/E149)</f>
        <v>0.58280273125841997</v>
      </c>
      <c r="M149" s="104">
        <f t="shared" si="48"/>
        <v>471870</v>
      </c>
      <c r="N149" s="115">
        <f t="shared" ref="N149" si="52">M149/E149</f>
        <v>0.23640746030942839</v>
      </c>
      <c r="O149" s="216">
        <f t="shared" si="47"/>
        <v>40.563890254763272</v>
      </c>
      <c r="P149" s="217">
        <f t="shared" ref="P149" si="53">((M149+I149)/K149)*100</f>
        <v>71.584645432382345</v>
      </c>
      <c r="Q149" s="104">
        <f t="shared" si="48"/>
        <v>151546</v>
      </c>
      <c r="R149" s="115">
        <f t="shared" ref="R149" si="54">Q149/E149</f>
        <v>7.5924735584064748E-2</v>
      </c>
      <c r="S149" s="115">
        <f t="shared" ref="S149" si="55">(Q149/M149)</f>
        <v>0.32116048911776551</v>
      </c>
      <c r="T149" s="88">
        <f>SUM(T4:T147)</f>
        <v>40617</v>
      </c>
      <c r="U149" s="207">
        <f>T149/E149</f>
        <v>2.0349167811872026E-2</v>
      </c>
      <c r="V149" s="207">
        <f>T149/M149</f>
        <v>8.6076673660118258E-2</v>
      </c>
      <c r="W149" s="169">
        <v>-4.4000000000000004</v>
      </c>
    </row>
    <row r="150" spans="1:23" ht="120">
      <c r="A150" s="11"/>
      <c r="B150" s="11"/>
      <c r="C150" s="11"/>
      <c r="D150" s="11"/>
      <c r="E150" s="11"/>
      <c r="F150" s="165"/>
      <c r="G150" s="11"/>
      <c r="H150" s="11"/>
      <c r="I150" s="11"/>
      <c r="J150" s="11"/>
      <c r="K150" s="11"/>
      <c r="L150" s="11"/>
      <c r="M150" s="11"/>
      <c r="N150" s="11"/>
      <c r="O150" s="11"/>
      <c r="P150" s="6" t="s">
        <v>176</v>
      </c>
      <c r="Q150" s="11"/>
      <c r="R150" s="11"/>
      <c r="S150" s="11"/>
    </row>
    <row r="151" spans="1:23">
      <c r="P151" s="170"/>
      <c r="Q151" t="s">
        <v>541</v>
      </c>
    </row>
    <row r="152" spans="1:23">
      <c r="P152" s="171"/>
      <c r="Q152" t="s">
        <v>542</v>
      </c>
    </row>
    <row r="153" spans="1:23">
      <c r="P153" s="88"/>
      <c r="Q153" t="s">
        <v>543</v>
      </c>
    </row>
  </sheetData>
  <autoFilter ref="A3:W147">
    <sortState ref="A4:V147">
      <sortCondition ref="C3"/>
    </sortState>
  </autoFilter>
  <mergeCells count="1">
    <mergeCell ref="A149:D14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workbookViewId="0">
      <selection activeCell="E70" sqref="E70"/>
    </sheetView>
  </sheetViews>
  <sheetFormatPr defaultRowHeight="15"/>
  <cols>
    <col min="1" max="1" width="3.28515625" customWidth="1"/>
    <col min="2" max="2" width="157.5703125" customWidth="1"/>
    <col min="3" max="3" width="81.140625" customWidth="1"/>
  </cols>
  <sheetData>
    <row r="1" spans="1:3">
      <c r="A1" s="87" t="s">
        <v>478</v>
      </c>
      <c r="B1" s="72" t="s">
        <v>356</v>
      </c>
      <c r="C1" s="73" t="s">
        <v>357</v>
      </c>
    </row>
    <row r="2" spans="1:3">
      <c r="A2" s="74" t="s">
        <v>358</v>
      </c>
      <c r="B2" s="75" t="s">
        <v>359</v>
      </c>
      <c r="C2" s="152" t="s">
        <v>360</v>
      </c>
    </row>
    <row r="3" spans="1:3" s="19" customFormat="1">
      <c r="A3" s="74" t="s">
        <v>361</v>
      </c>
      <c r="B3" s="75" t="s">
        <v>479</v>
      </c>
      <c r="C3" s="152" t="s">
        <v>360</v>
      </c>
    </row>
    <row r="4" spans="1:3" s="19" customFormat="1">
      <c r="A4" s="74" t="s">
        <v>362</v>
      </c>
      <c r="B4" s="75" t="s">
        <v>480</v>
      </c>
      <c r="C4" s="152" t="s">
        <v>360</v>
      </c>
    </row>
    <row r="5" spans="1:3">
      <c r="A5" s="74" t="s">
        <v>364</v>
      </c>
      <c r="B5" s="75" t="s">
        <v>7</v>
      </c>
      <c r="C5" s="152" t="s">
        <v>360</v>
      </c>
    </row>
    <row r="6" spans="1:3">
      <c r="A6" s="74" t="s">
        <v>365</v>
      </c>
      <c r="B6" s="75" t="s">
        <v>363</v>
      </c>
      <c r="C6" s="152" t="s">
        <v>360</v>
      </c>
    </row>
    <row r="7" spans="1:3">
      <c r="A7" s="74" t="s">
        <v>367</v>
      </c>
      <c r="B7" s="75" t="s">
        <v>9</v>
      </c>
      <c r="C7" s="152" t="s">
        <v>360</v>
      </c>
    </row>
    <row r="8" spans="1:3">
      <c r="A8" s="74" t="s">
        <v>368</v>
      </c>
      <c r="B8" s="75" t="s">
        <v>366</v>
      </c>
      <c r="C8" s="152" t="s">
        <v>360</v>
      </c>
    </row>
    <row r="9" spans="1:3">
      <c r="A9" s="74" t="s">
        <v>370</v>
      </c>
      <c r="B9" s="75" t="s">
        <v>9</v>
      </c>
      <c r="C9" s="152" t="s">
        <v>360</v>
      </c>
    </row>
    <row r="10" spans="1:3">
      <c r="A10" s="74" t="s">
        <v>371</v>
      </c>
      <c r="B10" s="75" t="s">
        <v>369</v>
      </c>
      <c r="C10" s="152" t="s">
        <v>360</v>
      </c>
    </row>
    <row r="11" spans="1:3">
      <c r="A11" s="74" t="s">
        <v>373</v>
      </c>
      <c r="B11" s="75" t="s">
        <v>9</v>
      </c>
      <c r="C11" s="152" t="s">
        <v>360</v>
      </c>
    </row>
    <row r="12" spans="1:3" s="19" customFormat="1">
      <c r="A12" s="74" t="s">
        <v>374</v>
      </c>
      <c r="B12" s="75" t="s">
        <v>573</v>
      </c>
      <c r="C12" s="152" t="s">
        <v>360</v>
      </c>
    </row>
    <row r="13" spans="1:3">
      <c r="A13" s="74" t="s">
        <v>376</v>
      </c>
      <c r="B13" s="75" t="s">
        <v>372</v>
      </c>
      <c r="C13" s="152" t="s">
        <v>360</v>
      </c>
    </row>
    <row r="14" spans="1:3">
      <c r="A14" s="74" t="s">
        <v>377</v>
      </c>
      <c r="B14" s="75" t="s">
        <v>12</v>
      </c>
      <c r="C14" s="152" t="s">
        <v>360</v>
      </c>
    </row>
    <row r="15" spans="1:3">
      <c r="A15" s="74" t="s">
        <v>379</v>
      </c>
      <c r="B15" s="75" t="s">
        <v>375</v>
      </c>
      <c r="C15" s="152" t="s">
        <v>360</v>
      </c>
    </row>
    <row r="16" spans="1:3">
      <c r="A16" s="74" t="s">
        <v>380</v>
      </c>
      <c r="B16" s="75" t="s">
        <v>13</v>
      </c>
      <c r="C16" s="152" t="s">
        <v>360</v>
      </c>
    </row>
    <row r="17" spans="1:3" s="19" customFormat="1">
      <c r="A17" s="74" t="s">
        <v>381</v>
      </c>
      <c r="B17" s="75" t="s">
        <v>485</v>
      </c>
      <c r="C17" s="152" t="s">
        <v>360</v>
      </c>
    </row>
    <row r="18" spans="1:3" s="19" customFormat="1">
      <c r="A18" s="74" t="s">
        <v>383</v>
      </c>
      <c r="B18" s="75" t="s">
        <v>490</v>
      </c>
      <c r="C18" s="152" t="s">
        <v>360</v>
      </c>
    </row>
    <row r="19" spans="1:3" s="19" customFormat="1">
      <c r="A19" s="74" t="s">
        <v>384</v>
      </c>
      <c r="B19" s="75" t="s">
        <v>486</v>
      </c>
      <c r="C19" s="152" t="s">
        <v>360</v>
      </c>
    </row>
    <row r="20" spans="1:3" s="19" customFormat="1">
      <c r="A20" s="74" t="s">
        <v>385</v>
      </c>
      <c r="B20" s="75" t="s">
        <v>567</v>
      </c>
      <c r="C20" s="152" t="s">
        <v>360</v>
      </c>
    </row>
    <row r="21" spans="1:3">
      <c r="A21" s="74" t="s">
        <v>386</v>
      </c>
      <c r="B21" s="76" t="s">
        <v>378</v>
      </c>
      <c r="C21" s="153" t="s">
        <v>360</v>
      </c>
    </row>
    <row r="22" spans="1:3">
      <c r="A22" s="74" t="s">
        <v>388</v>
      </c>
      <c r="B22" s="76" t="s">
        <v>175</v>
      </c>
      <c r="C22" s="153" t="s">
        <v>360</v>
      </c>
    </row>
    <row r="23" spans="1:3" s="19" customFormat="1">
      <c r="A23" s="74" t="s">
        <v>390</v>
      </c>
      <c r="B23" s="76" t="s">
        <v>495</v>
      </c>
      <c r="C23" s="153" t="s">
        <v>360</v>
      </c>
    </row>
    <row r="24" spans="1:3" s="19" customFormat="1">
      <c r="A24" s="74" t="s">
        <v>578</v>
      </c>
      <c r="B24" s="233" t="s">
        <v>587</v>
      </c>
      <c r="C24" s="234" t="s">
        <v>360</v>
      </c>
    </row>
    <row r="25" spans="1:3">
      <c r="A25" s="74" t="s">
        <v>392</v>
      </c>
      <c r="B25" s="77" t="s">
        <v>382</v>
      </c>
      <c r="C25" s="154" t="s">
        <v>360</v>
      </c>
    </row>
    <row r="26" spans="1:3">
      <c r="A26" s="74" t="s">
        <v>393</v>
      </c>
      <c r="B26" s="78" t="s">
        <v>482</v>
      </c>
      <c r="C26" s="154" t="s">
        <v>360</v>
      </c>
    </row>
    <row r="27" spans="1:3">
      <c r="A27" s="74" t="s">
        <v>394</v>
      </c>
      <c r="B27" s="78" t="s">
        <v>179</v>
      </c>
      <c r="C27" s="154" t="s">
        <v>360</v>
      </c>
    </row>
    <row r="28" spans="1:3" ht="15" customHeight="1">
      <c r="A28" s="74" t="s">
        <v>395</v>
      </c>
      <c r="B28" s="79" t="s">
        <v>387</v>
      </c>
      <c r="C28" s="155" t="s">
        <v>466</v>
      </c>
    </row>
    <row r="29" spans="1:3" ht="13.5" customHeight="1">
      <c r="A29" s="74" t="s">
        <v>396</v>
      </c>
      <c r="B29" s="79" t="s">
        <v>389</v>
      </c>
      <c r="C29" s="155" t="s">
        <v>466</v>
      </c>
    </row>
    <row r="30" spans="1:3" ht="12.75" customHeight="1">
      <c r="A30" s="74" t="s">
        <v>397</v>
      </c>
      <c r="B30" s="79" t="s">
        <v>391</v>
      </c>
      <c r="C30" s="155" t="s">
        <v>466</v>
      </c>
    </row>
    <row r="31" spans="1:3" ht="14.25" customHeight="1">
      <c r="A31" s="74" t="s">
        <v>398</v>
      </c>
      <c r="B31" s="79" t="s">
        <v>481</v>
      </c>
      <c r="C31" s="155" t="s">
        <v>466</v>
      </c>
    </row>
    <row r="32" spans="1:3" ht="14.25" customHeight="1">
      <c r="A32" s="74" t="s">
        <v>399</v>
      </c>
      <c r="B32" s="80" t="s">
        <v>184</v>
      </c>
      <c r="C32" s="155" t="s">
        <v>466</v>
      </c>
    </row>
    <row r="33" spans="1:3" ht="15" customHeight="1">
      <c r="A33" s="74" t="s">
        <v>400</v>
      </c>
      <c r="B33" s="80" t="s">
        <v>185</v>
      </c>
      <c r="C33" s="155" t="s">
        <v>466</v>
      </c>
    </row>
    <row r="34" spans="1:3" ht="13.5" customHeight="1">
      <c r="A34" s="74" t="s">
        <v>401</v>
      </c>
      <c r="B34" s="81" t="s">
        <v>186</v>
      </c>
      <c r="C34" s="155" t="s">
        <v>466</v>
      </c>
    </row>
    <row r="35" spans="1:3" ht="12.75" customHeight="1">
      <c r="A35" s="74" t="s">
        <v>402</v>
      </c>
      <c r="B35" s="81" t="s">
        <v>187</v>
      </c>
      <c r="C35" s="156" t="s">
        <v>466</v>
      </c>
    </row>
    <row r="36" spans="1:3" ht="13.5" customHeight="1">
      <c r="A36" s="74" t="s">
        <v>403</v>
      </c>
      <c r="B36" s="81" t="s">
        <v>188</v>
      </c>
      <c r="C36" s="156" t="s">
        <v>466</v>
      </c>
    </row>
    <row r="37" spans="1:3" ht="14.25" customHeight="1">
      <c r="A37" s="74" t="s">
        <v>404</v>
      </c>
      <c r="B37" s="81" t="s">
        <v>189</v>
      </c>
      <c r="C37" s="156" t="s">
        <v>466</v>
      </c>
    </row>
    <row r="38" spans="1:3" ht="14.25" customHeight="1">
      <c r="A38" s="74" t="s">
        <v>405</v>
      </c>
      <c r="B38" s="81" t="s">
        <v>190</v>
      </c>
      <c r="C38" s="156" t="s">
        <v>466</v>
      </c>
    </row>
    <row r="39" spans="1:3" ht="14.25" customHeight="1">
      <c r="A39" s="74" t="s">
        <v>406</v>
      </c>
      <c r="B39" s="81" t="s">
        <v>191</v>
      </c>
      <c r="C39" s="156" t="s">
        <v>466</v>
      </c>
    </row>
    <row r="40" spans="1:3" ht="15" customHeight="1">
      <c r="A40" s="74" t="s">
        <v>407</v>
      </c>
      <c r="B40" s="81" t="s">
        <v>192</v>
      </c>
      <c r="C40" s="156" t="s">
        <v>466</v>
      </c>
    </row>
    <row r="41" spans="1:3" ht="13.5" customHeight="1">
      <c r="A41" s="74" t="s">
        <v>408</v>
      </c>
      <c r="B41" s="81" t="s">
        <v>193</v>
      </c>
      <c r="C41" s="156" t="s">
        <v>466</v>
      </c>
    </row>
    <row r="42" spans="1:3" ht="12.75" customHeight="1">
      <c r="A42" s="74" t="s">
        <v>409</v>
      </c>
      <c r="B42" s="82" t="s">
        <v>194</v>
      </c>
      <c r="C42" s="156" t="s">
        <v>468</v>
      </c>
    </row>
    <row r="43" spans="1:3" s="19" customFormat="1" ht="12.75" customHeight="1">
      <c r="A43" s="74" t="s">
        <v>410</v>
      </c>
      <c r="B43" s="82" t="s">
        <v>521</v>
      </c>
      <c r="C43" s="156" t="s">
        <v>564</v>
      </c>
    </row>
    <row r="44" spans="1:3" ht="12" customHeight="1">
      <c r="A44" s="74" t="s">
        <v>411</v>
      </c>
      <c r="B44" s="82" t="s">
        <v>195</v>
      </c>
      <c r="C44" s="156" t="s">
        <v>467</v>
      </c>
    </row>
    <row r="45" spans="1:3">
      <c r="A45" s="74" t="s">
        <v>412</v>
      </c>
      <c r="B45" s="81" t="s">
        <v>196</v>
      </c>
      <c r="C45" s="156" t="s">
        <v>469</v>
      </c>
    </row>
    <row r="46" spans="1:3" ht="12.75" customHeight="1">
      <c r="A46" s="74" t="s">
        <v>413</v>
      </c>
      <c r="B46" s="82" t="s">
        <v>197</v>
      </c>
      <c r="C46" s="156" t="s">
        <v>522</v>
      </c>
    </row>
    <row r="47" spans="1:3" ht="12" customHeight="1">
      <c r="A47" s="74" t="s">
        <v>414</v>
      </c>
      <c r="B47" s="82" t="s">
        <v>198</v>
      </c>
      <c r="C47" s="156" t="s">
        <v>522</v>
      </c>
    </row>
    <row r="48" spans="1:3">
      <c r="A48" s="74" t="s">
        <v>415</v>
      </c>
      <c r="B48" s="82" t="s">
        <v>199</v>
      </c>
      <c r="C48" s="157" t="s">
        <v>466</v>
      </c>
    </row>
    <row r="49" spans="1:3" ht="12.75" customHeight="1">
      <c r="A49" s="74" t="s">
        <v>416</v>
      </c>
      <c r="B49" s="82" t="s">
        <v>200</v>
      </c>
      <c r="C49" s="156" t="s">
        <v>466</v>
      </c>
    </row>
    <row r="50" spans="1:3" ht="13.5" customHeight="1">
      <c r="A50" s="74" t="s">
        <v>418</v>
      </c>
      <c r="B50" s="82" t="s">
        <v>201</v>
      </c>
      <c r="C50" s="156" t="s">
        <v>467</v>
      </c>
    </row>
    <row r="51" spans="1:3" s="19" customFormat="1" ht="13.5" customHeight="1">
      <c r="A51" s="74" t="s">
        <v>420</v>
      </c>
      <c r="B51" s="181" t="s">
        <v>498</v>
      </c>
      <c r="C51" s="156" t="s">
        <v>523</v>
      </c>
    </row>
    <row r="52" spans="1:3" s="19" customFormat="1" ht="13.5" customHeight="1">
      <c r="A52" s="74" t="s">
        <v>421</v>
      </c>
      <c r="B52" s="181" t="s">
        <v>499</v>
      </c>
      <c r="C52" s="156" t="s">
        <v>523</v>
      </c>
    </row>
    <row r="53" spans="1:3" s="19" customFormat="1" ht="26.25">
      <c r="A53" s="74" t="s">
        <v>422</v>
      </c>
      <c r="B53" s="181" t="s">
        <v>500</v>
      </c>
      <c r="C53" s="156" t="s">
        <v>563</v>
      </c>
    </row>
    <row r="54" spans="1:3" s="19" customFormat="1" ht="26.25">
      <c r="A54" s="74" t="s">
        <v>424</v>
      </c>
      <c r="B54" s="181" t="s">
        <v>501</v>
      </c>
      <c r="C54" s="156" t="s">
        <v>563</v>
      </c>
    </row>
    <row r="55" spans="1:3" s="19" customFormat="1" ht="26.25">
      <c r="A55" s="74" t="s">
        <v>426</v>
      </c>
      <c r="B55" s="181" t="s">
        <v>502</v>
      </c>
      <c r="C55" s="156" t="s">
        <v>563</v>
      </c>
    </row>
    <row r="56" spans="1:3" s="19" customFormat="1" ht="13.5" customHeight="1">
      <c r="A56" s="74" t="s">
        <v>428</v>
      </c>
      <c r="B56" s="181" t="s">
        <v>516</v>
      </c>
      <c r="C56" s="156" t="s">
        <v>564</v>
      </c>
    </row>
    <row r="57" spans="1:3" s="19" customFormat="1" ht="13.5" customHeight="1">
      <c r="A57" s="74" t="s">
        <v>431</v>
      </c>
      <c r="B57" s="181" t="s">
        <v>575</v>
      </c>
      <c r="C57" s="156" t="s">
        <v>564</v>
      </c>
    </row>
    <row r="58" spans="1:3" s="19" customFormat="1" ht="13.5" customHeight="1">
      <c r="A58" s="74" t="s">
        <v>433</v>
      </c>
      <c r="B58" s="181" t="s">
        <v>576</v>
      </c>
      <c r="C58" s="156" t="s">
        <v>564</v>
      </c>
    </row>
    <row r="59" spans="1:3" s="19" customFormat="1" ht="13.5" customHeight="1">
      <c r="A59" s="74" t="s">
        <v>477</v>
      </c>
      <c r="B59" s="181" t="s">
        <v>577</v>
      </c>
      <c r="C59" s="156" t="s">
        <v>564</v>
      </c>
    </row>
    <row r="60" spans="1:3" s="19" customFormat="1" ht="13.5" customHeight="1">
      <c r="A60" s="74" t="s">
        <v>435</v>
      </c>
      <c r="B60" s="181" t="s">
        <v>504</v>
      </c>
      <c r="C60" s="156" t="s">
        <v>564</v>
      </c>
    </row>
    <row r="61" spans="1:3">
      <c r="A61" s="74" t="s">
        <v>437</v>
      </c>
      <c r="B61" s="79" t="s">
        <v>202</v>
      </c>
      <c r="C61" s="157" t="s">
        <v>466</v>
      </c>
    </row>
    <row r="62" spans="1:3" ht="13.5" customHeight="1">
      <c r="A62" s="74" t="s">
        <v>439</v>
      </c>
      <c r="B62" s="83" t="s">
        <v>417</v>
      </c>
      <c r="C62" s="158" t="s">
        <v>566</v>
      </c>
    </row>
    <row r="63" spans="1:3" ht="12.75" customHeight="1">
      <c r="A63" s="74" t="s">
        <v>441</v>
      </c>
      <c r="B63" s="83" t="s">
        <v>419</v>
      </c>
      <c r="C63" s="158" t="s">
        <v>566</v>
      </c>
    </row>
    <row r="64" spans="1:3">
      <c r="A64" s="74" t="s">
        <v>442</v>
      </c>
      <c r="B64" s="84" t="s">
        <v>203</v>
      </c>
      <c r="C64" s="159" t="s">
        <v>360</v>
      </c>
    </row>
    <row r="65" spans="1:3">
      <c r="A65" s="74" t="s">
        <v>443</v>
      </c>
      <c r="B65" s="84" t="s">
        <v>204</v>
      </c>
      <c r="C65" s="159" t="s">
        <v>360</v>
      </c>
    </row>
    <row r="66" spans="1:3">
      <c r="A66" s="74" t="s">
        <v>491</v>
      </c>
      <c r="B66" s="84" t="s">
        <v>423</v>
      </c>
      <c r="C66" s="159" t="s">
        <v>360</v>
      </c>
    </row>
    <row r="67" spans="1:3">
      <c r="A67" s="74" t="s">
        <v>492</v>
      </c>
      <c r="B67" s="84" t="s">
        <v>425</v>
      </c>
      <c r="C67" s="159" t="s">
        <v>360</v>
      </c>
    </row>
    <row r="68" spans="1:3" ht="26.25" customHeight="1">
      <c r="A68" s="74" t="s">
        <v>493</v>
      </c>
      <c r="B68" s="85" t="s">
        <v>427</v>
      </c>
      <c r="C68" s="160" t="s">
        <v>564</v>
      </c>
    </row>
    <row r="69" spans="1:3" ht="15.75" customHeight="1">
      <c r="A69" s="74" t="s">
        <v>494</v>
      </c>
      <c r="B69" s="85" t="s">
        <v>429</v>
      </c>
      <c r="C69" s="161" t="s">
        <v>430</v>
      </c>
    </row>
    <row r="70" spans="1:3" ht="26.25" customHeight="1">
      <c r="A70" s="74" t="s">
        <v>496</v>
      </c>
      <c r="B70" s="85" t="s">
        <v>432</v>
      </c>
      <c r="C70" s="160" t="s">
        <v>565</v>
      </c>
    </row>
    <row r="71" spans="1:3" s="19" customFormat="1" ht="26.25" customHeight="1">
      <c r="A71" s="74" t="s">
        <v>505</v>
      </c>
      <c r="B71" s="85" t="s">
        <v>474</v>
      </c>
      <c r="C71" s="160" t="s">
        <v>565</v>
      </c>
    </row>
    <row r="72" spans="1:3" s="19" customFormat="1" ht="26.25" customHeight="1">
      <c r="A72" s="74" t="s">
        <v>506</v>
      </c>
      <c r="B72" s="85" t="s">
        <v>475</v>
      </c>
      <c r="C72" s="160" t="s">
        <v>565</v>
      </c>
    </row>
    <row r="73" spans="1:3" s="19" customFormat="1" ht="26.25" customHeight="1">
      <c r="A73" s="74" t="s">
        <v>507</v>
      </c>
      <c r="B73" s="85" t="s">
        <v>476</v>
      </c>
      <c r="C73" s="160" t="s">
        <v>565</v>
      </c>
    </row>
    <row r="74" spans="1:3" s="19" customFormat="1" ht="26.25" customHeight="1">
      <c r="A74" s="74" t="s">
        <v>508</v>
      </c>
      <c r="B74" s="85" t="s">
        <v>440</v>
      </c>
      <c r="C74" s="161" t="s">
        <v>430</v>
      </c>
    </row>
    <row r="75" spans="1:3" ht="54" customHeight="1">
      <c r="A75" s="74" t="s">
        <v>509</v>
      </c>
      <c r="B75" s="85" t="s">
        <v>434</v>
      </c>
      <c r="C75" s="160" t="s">
        <v>470</v>
      </c>
    </row>
    <row r="76" spans="1:3" ht="13.5" customHeight="1">
      <c r="A76" s="74" t="s">
        <v>510</v>
      </c>
      <c r="B76" s="85" t="s">
        <v>436</v>
      </c>
      <c r="C76" s="161" t="s">
        <v>430</v>
      </c>
    </row>
    <row r="77" spans="1:3" ht="11.25" customHeight="1">
      <c r="A77" s="74" t="s">
        <v>511</v>
      </c>
      <c r="B77" s="85" t="s">
        <v>438</v>
      </c>
      <c r="C77" s="161" t="s">
        <v>430</v>
      </c>
    </row>
    <row r="78" spans="1:3" s="19" customFormat="1" ht="11.25" customHeight="1">
      <c r="A78" s="74" t="s">
        <v>512</v>
      </c>
      <c r="B78" s="85" t="s">
        <v>569</v>
      </c>
      <c r="C78" s="160" t="s">
        <v>564</v>
      </c>
    </row>
    <row r="79" spans="1:3" ht="15" customHeight="1">
      <c r="A79" s="74" t="s">
        <v>513</v>
      </c>
      <c r="B79" s="85" t="s">
        <v>580</v>
      </c>
      <c r="C79" s="162" t="s">
        <v>589</v>
      </c>
    </row>
    <row r="80" spans="1:3" ht="12" customHeight="1">
      <c r="A80" s="74" t="s">
        <v>517</v>
      </c>
      <c r="B80" s="85" t="s">
        <v>444</v>
      </c>
      <c r="C80" s="162" t="s">
        <v>465</v>
      </c>
    </row>
    <row r="81" spans="1:3" s="19" customFormat="1" ht="12" customHeight="1">
      <c r="A81" s="74" t="s">
        <v>518</v>
      </c>
      <c r="B81" s="85" t="s">
        <v>515</v>
      </c>
      <c r="C81" s="160" t="s">
        <v>564</v>
      </c>
    </row>
    <row r="82" spans="1:3" ht="12.75" customHeight="1">
      <c r="A82" s="74" t="s">
        <v>519</v>
      </c>
      <c r="B82" s="85" t="s">
        <v>445</v>
      </c>
      <c r="C82" s="161" t="s">
        <v>430</v>
      </c>
    </row>
    <row r="83" spans="1:3" s="19" customFormat="1" ht="12.75" customHeight="1">
      <c r="A83" s="74" t="s">
        <v>520</v>
      </c>
      <c r="B83" s="85" t="s">
        <v>514</v>
      </c>
      <c r="C83" s="160" t="s">
        <v>564</v>
      </c>
    </row>
    <row r="84" spans="1:3" s="19" customFormat="1" ht="12.75" customHeight="1">
      <c r="A84" s="74" t="s">
        <v>568</v>
      </c>
      <c r="B84" s="85" t="s">
        <v>570</v>
      </c>
      <c r="C84" s="161" t="s">
        <v>571</v>
      </c>
    </row>
    <row r="85" spans="1:3" ht="18.75" customHeight="1">
      <c r="A85" s="74" t="s">
        <v>588</v>
      </c>
      <c r="B85" s="86" t="s">
        <v>446</v>
      </c>
      <c r="C85" s="163" t="s">
        <v>564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50"/>
  <sheetViews>
    <sheetView workbookViewId="0">
      <selection activeCell="J23" sqref="J23"/>
    </sheetView>
  </sheetViews>
  <sheetFormatPr defaultRowHeight="15"/>
  <cols>
    <col min="1" max="1" width="6.85546875" customWidth="1"/>
    <col min="2" max="2" width="15.140625" customWidth="1"/>
    <col min="3" max="3" width="17.140625" customWidth="1"/>
    <col min="4" max="4" width="13.5703125" customWidth="1"/>
    <col min="5" max="5" width="30" customWidth="1"/>
    <col min="6" max="6" width="21" customWidth="1"/>
    <col min="7" max="7" width="25.140625" customWidth="1"/>
  </cols>
  <sheetData>
    <row r="1" spans="1:7" ht="51.75" thickTop="1">
      <c r="A1" s="20" t="s">
        <v>0</v>
      </c>
      <c r="B1" s="21" t="s">
        <v>1</v>
      </c>
      <c r="C1" s="21" t="s">
        <v>2</v>
      </c>
      <c r="D1" s="21" t="s">
        <v>3</v>
      </c>
      <c r="E1" s="35" t="s">
        <v>174</v>
      </c>
      <c r="F1" s="36" t="s">
        <v>175</v>
      </c>
      <c r="G1" s="172" t="s">
        <v>495</v>
      </c>
    </row>
    <row r="2" spans="1:7">
      <c r="A2" s="3"/>
      <c r="B2" s="3"/>
      <c r="C2" s="3"/>
      <c r="D2" s="3"/>
      <c r="E2" s="3"/>
      <c r="F2" s="3"/>
    </row>
    <row r="3" spans="1:7">
      <c r="A3" s="3"/>
      <c r="B3" s="3"/>
      <c r="C3" s="3"/>
      <c r="D3" s="3"/>
      <c r="E3" s="3"/>
      <c r="F3" s="3"/>
    </row>
    <row r="4" spans="1:7" ht="25.5">
      <c r="A4" s="48">
        <v>1</v>
      </c>
      <c r="B4" s="32" t="s">
        <v>14</v>
      </c>
      <c r="C4" s="32" t="s">
        <v>15</v>
      </c>
      <c r="D4" s="32" t="s">
        <v>16</v>
      </c>
      <c r="E4" s="5">
        <v>1295</v>
      </c>
      <c r="F4" s="117">
        <f t="shared" ref="F4:F35" si="0">(E4/$E$149)</f>
        <v>5.7691450973404021E-3</v>
      </c>
      <c r="G4" s="13">
        <v>3.2</v>
      </c>
    </row>
    <row r="5" spans="1:7" ht="25.5">
      <c r="A5" s="48">
        <v>2</v>
      </c>
      <c r="B5" s="32" t="s">
        <v>14</v>
      </c>
      <c r="C5" s="32" t="s">
        <v>15</v>
      </c>
      <c r="D5" s="32" t="s">
        <v>17</v>
      </c>
      <c r="E5" s="5">
        <v>1183</v>
      </c>
      <c r="F5" s="117">
        <f t="shared" si="0"/>
        <v>5.2701920078406916E-3</v>
      </c>
      <c r="G5" s="13">
        <v>3.1</v>
      </c>
    </row>
    <row r="6" spans="1:7">
      <c r="A6" s="48">
        <v>3</v>
      </c>
      <c r="B6" s="32" t="s">
        <v>14</v>
      </c>
      <c r="C6" s="32" t="s">
        <v>18</v>
      </c>
      <c r="D6" s="32" t="s">
        <v>17</v>
      </c>
      <c r="E6" s="5">
        <v>371</v>
      </c>
      <c r="F6" s="117">
        <f t="shared" si="0"/>
        <v>1.6527821089677907E-3</v>
      </c>
      <c r="G6" s="13">
        <v>4</v>
      </c>
    </row>
    <row r="7" spans="1:7">
      <c r="A7" s="48">
        <v>4</v>
      </c>
      <c r="B7" s="32" t="s">
        <v>14</v>
      </c>
      <c r="C7" s="32" t="s">
        <v>19</v>
      </c>
      <c r="D7" s="32" t="s">
        <v>16</v>
      </c>
      <c r="E7" s="5">
        <v>1477</v>
      </c>
      <c r="F7" s="117">
        <f t="shared" si="0"/>
        <v>6.5799438677774311E-3</v>
      </c>
      <c r="G7" s="13">
        <v>3.5</v>
      </c>
    </row>
    <row r="8" spans="1:7">
      <c r="A8" s="48">
        <v>5</v>
      </c>
      <c r="B8" s="32" t="s">
        <v>14</v>
      </c>
      <c r="C8" s="32" t="s">
        <v>20</v>
      </c>
      <c r="D8" s="32" t="s">
        <v>17</v>
      </c>
      <c r="E8" s="5">
        <v>278</v>
      </c>
      <c r="F8" s="117">
        <f t="shared" si="0"/>
        <v>1.238472847151067E-3</v>
      </c>
      <c r="G8" s="13">
        <v>4.7</v>
      </c>
    </row>
    <row r="9" spans="1:7">
      <c r="A9" s="48">
        <v>6</v>
      </c>
      <c r="B9" s="32" t="s">
        <v>14</v>
      </c>
      <c r="C9" s="32" t="s">
        <v>21</v>
      </c>
      <c r="D9" s="32" t="s">
        <v>16</v>
      </c>
      <c r="E9" s="5">
        <v>197</v>
      </c>
      <c r="F9" s="117">
        <f t="shared" si="0"/>
        <v>8.7762284492359777E-4</v>
      </c>
      <c r="G9" s="13">
        <v>4.0999999999999996</v>
      </c>
    </row>
    <row r="10" spans="1:7">
      <c r="A10" s="48">
        <v>7</v>
      </c>
      <c r="B10" s="32" t="s">
        <v>14</v>
      </c>
      <c r="C10" s="32" t="s">
        <v>22</v>
      </c>
      <c r="D10" s="32" t="s">
        <v>17</v>
      </c>
      <c r="E10" s="5">
        <v>257</v>
      </c>
      <c r="F10" s="117">
        <f t="shared" si="0"/>
        <v>1.1449191428698712E-3</v>
      </c>
      <c r="G10" s="13">
        <v>3.1</v>
      </c>
    </row>
    <row r="11" spans="1:7">
      <c r="A11" s="48">
        <v>8</v>
      </c>
      <c r="B11" s="32" t="s">
        <v>14</v>
      </c>
      <c r="C11" s="32" t="s">
        <v>23</v>
      </c>
      <c r="D11" s="32" t="s">
        <v>17</v>
      </c>
      <c r="E11" s="5">
        <v>296</v>
      </c>
      <c r="F11" s="117">
        <f t="shared" si="0"/>
        <v>1.318661736534949E-3</v>
      </c>
      <c r="G11" s="13">
        <v>3</v>
      </c>
    </row>
    <row r="12" spans="1:7">
      <c r="A12" s="48">
        <v>9</v>
      </c>
      <c r="B12" s="32" t="s">
        <v>14</v>
      </c>
      <c r="C12" s="32" t="s">
        <v>24</v>
      </c>
      <c r="D12" s="32" t="s">
        <v>17</v>
      </c>
      <c r="E12" s="5">
        <v>248</v>
      </c>
      <c r="F12" s="117">
        <f t="shared" si="0"/>
        <v>1.1048246981779303E-3</v>
      </c>
      <c r="G12" s="13">
        <v>5.2</v>
      </c>
    </row>
    <row r="13" spans="1:7">
      <c r="A13" s="48">
        <v>10</v>
      </c>
      <c r="B13" s="32" t="s">
        <v>25</v>
      </c>
      <c r="C13" s="32" t="s">
        <v>26</v>
      </c>
      <c r="D13" s="32" t="s">
        <v>17</v>
      </c>
      <c r="E13" s="5">
        <v>370</v>
      </c>
      <c r="F13" s="117">
        <f t="shared" si="0"/>
        <v>1.6483271706686862E-3</v>
      </c>
      <c r="G13" s="13">
        <v>3.8</v>
      </c>
    </row>
    <row r="14" spans="1:7">
      <c r="A14" s="48">
        <v>11</v>
      </c>
      <c r="B14" s="32" t="s">
        <v>25</v>
      </c>
      <c r="C14" s="32" t="s">
        <v>27</v>
      </c>
      <c r="D14" s="32" t="s">
        <v>17</v>
      </c>
      <c r="E14" s="5">
        <v>489</v>
      </c>
      <c r="F14" s="117">
        <f t="shared" si="0"/>
        <v>2.1784648282621288E-3</v>
      </c>
      <c r="G14" s="13">
        <v>5.0999999999999996</v>
      </c>
    </row>
    <row r="15" spans="1:7">
      <c r="A15" s="48">
        <v>12</v>
      </c>
      <c r="B15" s="32" t="s">
        <v>25</v>
      </c>
      <c r="C15" s="32" t="s">
        <v>28</v>
      </c>
      <c r="D15" s="32" t="s">
        <v>16</v>
      </c>
      <c r="E15" s="5">
        <v>3257</v>
      </c>
      <c r="F15" s="117">
        <f t="shared" si="0"/>
        <v>1.4509734040183544E-2</v>
      </c>
      <c r="G15" s="13">
        <v>3.8</v>
      </c>
    </row>
    <row r="16" spans="1:7">
      <c r="A16" s="48">
        <v>13</v>
      </c>
      <c r="B16" s="32" t="s">
        <v>25</v>
      </c>
      <c r="C16" s="32" t="s">
        <v>28</v>
      </c>
      <c r="D16" s="32" t="s">
        <v>17</v>
      </c>
      <c r="E16" s="5">
        <v>950</v>
      </c>
      <c r="F16" s="117">
        <f t="shared" si="0"/>
        <v>4.2321913841493293E-3</v>
      </c>
      <c r="G16" s="13">
        <v>2.6</v>
      </c>
    </row>
    <row r="17" spans="1:7">
      <c r="A17" s="48">
        <v>14</v>
      </c>
      <c r="B17" s="32" t="s">
        <v>25</v>
      </c>
      <c r="C17" s="32" t="s">
        <v>29</v>
      </c>
      <c r="D17" s="32" t="s">
        <v>17</v>
      </c>
      <c r="E17" s="5">
        <v>273</v>
      </c>
      <c r="F17" s="117">
        <f t="shared" si="0"/>
        <v>1.2161981556555442E-3</v>
      </c>
      <c r="G17" s="13">
        <v>6.6</v>
      </c>
    </row>
    <row r="18" spans="1:7" ht="25.5">
      <c r="A18" s="48">
        <v>15</v>
      </c>
      <c r="B18" s="32" t="s">
        <v>25</v>
      </c>
      <c r="C18" s="32" t="s">
        <v>30</v>
      </c>
      <c r="D18" s="32" t="s">
        <v>31</v>
      </c>
      <c r="E18" s="5">
        <v>442</v>
      </c>
      <c r="F18" s="117">
        <f t="shared" si="0"/>
        <v>1.9690827282042144E-3</v>
      </c>
      <c r="G18" s="13">
        <v>4.5</v>
      </c>
    </row>
    <row r="19" spans="1:7" ht="25.5">
      <c r="A19" s="48">
        <v>16</v>
      </c>
      <c r="B19" s="32" t="s">
        <v>25</v>
      </c>
      <c r="C19" s="32" t="s">
        <v>32</v>
      </c>
      <c r="D19" s="32" t="s">
        <v>31</v>
      </c>
      <c r="E19" s="5">
        <v>727</v>
      </c>
      <c r="F19" s="117">
        <f t="shared" si="0"/>
        <v>3.238740143449013E-3</v>
      </c>
      <c r="G19" s="13">
        <v>3.9</v>
      </c>
    </row>
    <row r="20" spans="1:7">
      <c r="A20" s="48">
        <v>17</v>
      </c>
      <c r="B20" s="32" t="s">
        <v>25</v>
      </c>
      <c r="C20" s="32" t="s">
        <v>33</v>
      </c>
      <c r="D20" s="32" t="s">
        <v>17</v>
      </c>
      <c r="E20" s="5">
        <v>322</v>
      </c>
      <c r="F20" s="117">
        <f t="shared" si="0"/>
        <v>1.4344901323116676E-3</v>
      </c>
      <c r="G20" s="13">
        <v>3.1</v>
      </c>
    </row>
    <row r="21" spans="1:7">
      <c r="A21" s="48">
        <v>18</v>
      </c>
      <c r="B21" s="32" t="s">
        <v>25</v>
      </c>
      <c r="C21" s="32" t="s">
        <v>34</v>
      </c>
      <c r="D21" s="32" t="s">
        <v>17</v>
      </c>
      <c r="E21" s="5">
        <v>336</v>
      </c>
      <c r="F21" s="117">
        <f t="shared" si="0"/>
        <v>1.4968592684991313E-3</v>
      </c>
      <c r="G21" s="13">
        <v>4.8</v>
      </c>
    </row>
    <row r="22" spans="1:7">
      <c r="A22" s="48">
        <v>19</v>
      </c>
      <c r="B22" s="32" t="s">
        <v>25</v>
      </c>
      <c r="C22" s="32" t="s">
        <v>35</v>
      </c>
      <c r="D22" s="32" t="s">
        <v>17</v>
      </c>
      <c r="E22" s="5">
        <v>456</v>
      </c>
      <c r="F22" s="117">
        <f t="shared" si="0"/>
        <v>2.0314518643916781E-3</v>
      </c>
      <c r="G22" s="13">
        <v>8.1</v>
      </c>
    </row>
    <row r="23" spans="1:7">
      <c r="A23" s="48">
        <v>20</v>
      </c>
      <c r="B23" s="32" t="s">
        <v>36</v>
      </c>
      <c r="C23" s="32" t="s">
        <v>37</v>
      </c>
      <c r="D23" s="32" t="s">
        <v>17</v>
      </c>
      <c r="E23" s="5">
        <v>4429</v>
      </c>
      <c r="F23" s="117">
        <f t="shared" si="0"/>
        <v>1.9730921726734085E-2</v>
      </c>
      <c r="G23" s="13">
        <v>1.5</v>
      </c>
    </row>
    <row r="24" spans="1:7" ht="25.5">
      <c r="A24" s="48">
        <v>21</v>
      </c>
      <c r="B24" s="32" t="s">
        <v>36</v>
      </c>
      <c r="C24" s="32" t="s">
        <v>38</v>
      </c>
      <c r="D24" s="32" t="s">
        <v>17</v>
      </c>
      <c r="E24" s="5">
        <v>904</v>
      </c>
      <c r="F24" s="117">
        <f t="shared" si="0"/>
        <v>4.0272642223905201E-3</v>
      </c>
      <c r="G24" s="13">
        <v>3.2</v>
      </c>
    </row>
    <row r="25" spans="1:7">
      <c r="A25" s="48">
        <v>22</v>
      </c>
      <c r="B25" s="32" t="s">
        <v>36</v>
      </c>
      <c r="C25" s="32" t="s">
        <v>39</v>
      </c>
      <c r="D25" s="32" t="s">
        <v>17</v>
      </c>
      <c r="E25" s="5">
        <v>1460</v>
      </c>
      <c r="F25" s="117">
        <f t="shared" si="0"/>
        <v>6.5042099166926536E-3</v>
      </c>
      <c r="G25" s="13">
        <v>2.7</v>
      </c>
    </row>
    <row r="26" spans="1:7" ht="25.5">
      <c r="A26" s="48">
        <v>23</v>
      </c>
      <c r="B26" s="32" t="s">
        <v>36</v>
      </c>
      <c r="C26" s="32" t="s">
        <v>40</v>
      </c>
      <c r="D26" s="32" t="s">
        <v>31</v>
      </c>
      <c r="E26" s="5">
        <v>2258</v>
      </c>
      <c r="F26" s="117">
        <f t="shared" si="0"/>
        <v>1.0059250679378091E-2</v>
      </c>
      <c r="G26" s="13">
        <v>4.4000000000000004</v>
      </c>
    </row>
    <row r="27" spans="1:7">
      <c r="A27" s="48">
        <v>24</v>
      </c>
      <c r="B27" s="32" t="s">
        <v>36</v>
      </c>
      <c r="C27" s="32" t="s">
        <v>41</v>
      </c>
      <c r="D27" s="32" t="s">
        <v>17</v>
      </c>
      <c r="E27" s="5">
        <v>1418</v>
      </c>
      <c r="F27" s="117">
        <f t="shared" si="0"/>
        <v>6.3171025081302625E-3</v>
      </c>
      <c r="G27" s="13">
        <v>2.6</v>
      </c>
    </row>
    <row r="28" spans="1:7">
      <c r="A28" s="48">
        <v>25</v>
      </c>
      <c r="B28" s="32" t="s">
        <v>36</v>
      </c>
      <c r="C28" s="32" t="s">
        <v>42</v>
      </c>
      <c r="D28" s="32" t="s">
        <v>17</v>
      </c>
      <c r="E28" s="5">
        <v>3715</v>
      </c>
      <c r="F28" s="117">
        <f t="shared" si="0"/>
        <v>1.6550095781173432E-2</v>
      </c>
      <c r="G28" s="13">
        <v>1.5</v>
      </c>
    </row>
    <row r="29" spans="1:7">
      <c r="A29" s="48">
        <v>26</v>
      </c>
      <c r="B29" s="32" t="s">
        <v>36</v>
      </c>
      <c r="C29" s="32" t="s">
        <v>43</v>
      </c>
      <c r="D29" s="32" t="s">
        <v>17</v>
      </c>
      <c r="E29" s="5">
        <v>1287</v>
      </c>
      <c r="F29" s="117">
        <f t="shared" si="0"/>
        <v>5.733505590947565E-3</v>
      </c>
      <c r="G29" s="13">
        <v>3</v>
      </c>
    </row>
    <row r="30" spans="1:7" ht="25.5">
      <c r="A30" s="48">
        <v>27</v>
      </c>
      <c r="B30" s="32" t="s">
        <v>36</v>
      </c>
      <c r="C30" s="32" t="s">
        <v>44</v>
      </c>
      <c r="D30" s="32" t="s">
        <v>31</v>
      </c>
      <c r="E30" s="5">
        <v>1800</v>
      </c>
      <c r="F30" s="117">
        <f t="shared" si="0"/>
        <v>8.018888938388204E-3</v>
      </c>
      <c r="G30" s="13">
        <v>3.1</v>
      </c>
    </row>
    <row r="31" spans="1:7">
      <c r="A31" s="48">
        <v>28</v>
      </c>
      <c r="B31" s="32" t="s">
        <v>45</v>
      </c>
      <c r="C31" s="32" t="s">
        <v>46</v>
      </c>
      <c r="D31" s="32" t="s">
        <v>16</v>
      </c>
      <c r="E31" s="5">
        <v>1861</v>
      </c>
      <c r="F31" s="117">
        <f t="shared" si="0"/>
        <v>8.2906401746335821E-3</v>
      </c>
      <c r="G31" s="13">
        <v>5.6</v>
      </c>
    </row>
    <row r="32" spans="1:7">
      <c r="A32" s="48">
        <v>29</v>
      </c>
      <c r="B32" s="32" t="s">
        <v>45</v>
      </c>
      <c r="C32" s="32" t="s">
        <v>46</v>
      </c>
      <c r="D32" s="32" t="s">
        <v>17</v>
      </c>
      <c r="E32" s="5">
        <v>523</v>
      </c>
      <c r="F32" s="117">
        <f t="shared" si="0"/>
        <v>2.3299327304316837E-3</v>
      </c>
      <c r="G32" s="13">
        <v>2.9</v>
      </c>
    </row>
    <row r="33" spans="1:7">
      <c r="A33" s="48">
        <v>30</v>
      </c>
      <c r="B33" s="32" t="s">
        <v>45</v>
      </c>
      <c r="C33" s="32" t="s">
        <v>47</v>
      </c>
      <c r="D33" s="32" t="s">
        <v>17</v>
      </c>
      <c r="E33" s="5">
        <v>330</v>
      </c>
      <c r="F33" s="117">
        <f t="shared" si="0"/>
        <v>1.4701296387045039E-3</v>
      </c>
      <c r="G33" s="13">
        <v>7.6</v>
      </c>
    </row>
    <row r="34" spans="1:7">
      <c r="A34" s="48">
        <v>31</v>
      </c>
      <c r="B34" s="32" t="s">
        <v>45</v>
      </c>
      <c r="C34" s="32" t="s">
        <v>48</v>
      </c>
      <c r="D34" s="32" t="s">
        <v>17</v>
      </c>
      <c r="E34" s="5">
        <v>353</v>
      </c>
      <c r="F34" s="117">
        <f t="shared" si="0"/>
        <v>1.5725932195839087E-3</v>
      </c>
      <c r="G34" s="13">
        <v>4.8</v>
      </c>
    </row>
    <row r="35" spans="1:7">
      <c r="A35" s="48">
        <v>32</v>
      </c>
      <c r="B35" s="32" t="s">
        <v>45</v>
      </c>
      <c r="C35" s="32" t="s">
        <v>49</v>
      </c>
      <c r="D35" s="32" t="s">
        <v>17</v>
      </c>
      <c r="E35" s="5">
        <v>252</v>
      </c>
      <c r="F35" s="117">
        <f t="shared" si="0"/>
        <v>1.1226444513743484E-3</v>
      </c>
      <c r="G35" s="13">
        <v>3.2</v>
      </c>
    </row>
    <row r="36" spans="1:7">
      <c r="A36" s="48">
        <v>33</v>
      </c>
      <c r="B36" s="32" t="s">
        <v>45</v>
      </c>
      <c r="C36" s="32" t="s">
        <v>50</v>
      </c>
      <c r="D36" s="32" t="s">
        <v>17</v>
      </c>
      <c r="E36" s="5">
        <v>439</v>
      </c>
      <c r="F36" s="117">
        <f t="shared" ref="F36:F67" si="1">(E36/$E$149)</f>
        <v>1.9557179133069006E-3</v>
      </c>
      <c r="G36" s="13">
        <v>3.4</v>
      </c>
    </row>
    <row r="37" spans="1:7">
      <c r="A37" s="48">
        <v>34</v>
      </c>
      <c r="B37" s="32" t="s">
        <v>45</v>
      </c>
      <c r="C37" s="32" t="s">
        <v>51</v>
      </c>
      <c r="D37" s="32" t="s">
        <v>17</v>
      </c>
      <c r="E37" s="5">
        <v>642</v>
      </c>
      <c r="F37" s="117">
        <f t="shared" si="1"/>
        <v>2.8600703880251261E-3</v>
      </c>
      <c r="G37" s="13">
        <v>3.9</v>
      </c>
    </row>
    <row r="38" spans="1:7" ht="25.5">
      <c r="A38" s="48">
        <v>35</v>
      </c>
      <c r="B38" s="32" t="s">
        <v>52</v>
      </c>
      <c r="C38" s="32" t="s">
        <v>53</v>
      </c>
      <c r="D38" s="32" t="s">
        <v>17</v>
      </c>
      <c r="E38" s="5">
        <v>288</v>
      </c>
      <c r="F38" s="117">
        <f t="shared" si="1"/>
        <v>1.2830222301421126E-3</v>
      </c>
      <c r="G38" s="13">
        <v>6.9</v>
      </c>
    </row>
    <row r="39" spans="1:7" ht="25.5">
      <c r="A39" s="48">
        <v>36</v>
      </c>
      <c r="B39" s="32" t="s">
        <v>52</v>
      </c>
      <c r="C39" s="32" t="s">
        <v>54</v>
      </c>
      <c r="D39" s="32" t="s">
        <v>16</v>
      </c>
      <c r="E39" s="5">
        <v>1336</v>
      </c>
      <c r="F39" s="117">
        <f t="shared" si="1"/>
        <v>5.9517975676036889E-3</v>
      </c>
      <c r="G39" s="13">
        <v>4.3</v>
      </c>
    </row>
    <row r="40" spans="1:7" ht="25.5">
      <c r="A40" s="48">
        <v>37</v>
      </c>
      <c r="B40" s="32" t="s">
        <v>52</v>
      </c>
      <c r="C40" s="32" t="s">
        <v>54</v>
      </c>
      <c r="D40" s="32" t="s">
        <v>17</v>
      </c>
      <c r="E40" s="5">
        <v>843</v>
      </c>
      <c r="F40" s="117">
        <f t="shared" si="1"/>
        <v>3.755512986145142E-3</v>
      </c>
      <c r="G40" s="13">
        <v>5.5</v>
      </c>
    </row>
    <row r="41" spans="1:7" ht="25.5">
      <c r="A41" s="48">
        <v>38</v>
      </c>
      <c r="B41" s="32" t="s">
        <v>52</v>
      </c>
      <c r="C41" s="32" t="s">
        <v>55</v>
      </c>
      <c r="D41" s="32" t="s">
        <v>31</v>
      </c>
      <c r="E41" s="5">
        <v>1119</v>
      </c>
      <c r="F41" s="117">
        <f t="shared" si="1"/>
        <v>4.9850759566979997E-3</v>
      </c>
      <c r="G41" s="13">
        <v>3.4</v>
      </c>
    </row>
    <row r="42" spans="1:7" ht="25.5">
      <c r="A42" s="48">
        <v>39</v>
      </c>
      <c r="B42" s="32" t="s">
        <v>52</v>
      </c>
      <c r="C42" s="32" t="s">
        <v>56</v>
      </c>
      <c r="D42" s="32" t="s">
        <v>17</v>
      </c>
      <c r="E42" s="5">
        <v>300</v>
      </c>
      <c r="F42" s="117">
        <f t="shared" si="1"/>
        <v>1.3364814897313673E-3</v>
      </c>
      <c r="G42" s="13">
        <v>7</v>
      </c>
    </row>
    <row r="43" spans="1:7" ht="25.5">
      <c r="A43" s="48">
        <v>40</v>
      </c>
      <c r="B43" s="32" t="s">
        <v>52</v>
      </c>
      <c r="C43" s="32" t="s">
        <v>57</v>
      </c>
      <c r="D43" s="32" t="s">
        <v>17</v>
      </c>
      <c r="E43" s="5">
        <v>371</v>
      </c>
      <c r="F43" s="117">
        <f t="shared" si="1"/>
        <v>1.6527821089677907E-3</v>
      </c>
      <c r="G43" s="13">
        <v>6.5</v>
      </c>
    </row>
    <row r="44" spans="1:7">
      <c r="A44" s="48">
        <v>41</v>
      </c>
      <c r="B44" s="32" t="s">
        <v>58</v>
      </c>
      <c r="C44" s="32" t="s">
        <v>59</v>
      </c>
      <c r="D44" s="32" t="s">
        <v>17</v>
      </c>
      <c r="E44" s="5">
        <v>1645</v>
      </c>
      <c r="F44" s="117">
        <f t="shared" si="1"/>
        <v>7.3283735020269972E-3</v>
      </c>
      <c r="G44" s="13">
        <v>2.4</v>
      </c>
    </row>
    <row r="45" spans="1:7">
      <c r="A45" s="48">
        <v>42</v>
      </c>
      <c r="B45" s="32" t="s">
        <v>58</v>
      </c>
      <c r="C45" s="32" t="s">
        <v>60</v>
      </c>
      <c r="D45" s="32" t="s">
        <v>17</v>
      </c>
      <c r="E45" s="5">
        <v>476</v>
      </c>
      <c r="F45" s="117">
        <f t="shared" si="1"/>
        <v>2.1205506303737694E-3</v>
      </c>
      <c r="G45" s="13">
        <v>7.1</v>
      </c>
    </row>
    <row r="46" spans="1:7" ht="25.5">
      <c r="A46" s="48">
        <v>43</v>
      </c>
      <c r="B46" s="32" t="s">
        <v>58</v>
      </c>
      <c r="C46" s="32" t="s">
        <v>61</v>
      </c>
      <c r="D46" s="32" t="s">
        <v>31</v>
      </c>
      <c r="E46" s="5">
        <v>604</v>
      </c>
      <c r="F46" s="117">
        <f t="shared" si="1"/>
        <v>2.6907827326591526E-3</v>
      </c>
      <c r="G46" s="13">
        <v>3.6</v>
      </c>
    </row>
    <row r="47" spans="1:7" ht="25.5">
      <c r="A47" s="48">
        <v>44</v>
      </c>
      <c r="B47" s="32" t="s">
        <v>58</v>
      </c>
      <c r="C47" s="32" t="s">
        <v>62</v>
      </c>
      <c r="D47" s="32" t="s">
        <v>31</v>
      </c>
      <c r="E47" s="5">
        <v>451</v>
      </c>
      <c r="F47" s="117">
        <f t="shared" si="1"/>
        <v>2.0091771728961553E-3</v>
      </c>
      <c r="G47" s="13">
        <v>3.8</v>
      </c>
    </row>
    <row r="48" spans="1:7">
      <c r="A48" s="48">
        <v>45</v>
      </c>
      <c r="B48" s="32" t="s">
        <v>58</v>
      </c>
      <c r="C48" s="32" t="s">
        <v>63</v>
      </c>
      <c r="D48" s="32" t="s">
        <v>17</v>
      </c>
      <c r="E48" s="5">
        <v>282</v>
      </c>
      <c r="F48" s="117">
        <f t="shared" si="1"/>
        <v>1.2562926003474853E-3</v>
      </c>
      <c r="G48" s="13">
        <v>4.5999999999999996</v>
      </c>
    </row>
    <row r="49" spans="1:7">
      <c r="A49" s="48">
        <v>46</v>
      </c>
      <c r="B49" s="32" t="s">
        <v>58</v>
      </c>
      <c r="C49" s="32" t="s">
        <v>64</v>
      </c>
      <c r="D49" s="32" t="s">
        <v>17</v>
      </c>
      <c r="E49" s="5">
        <v>206</v>
      </c>
      <c r="F49" s="117">
        <f t="shared" si="1"/>
        <v>9.1771728961553888E-4</v>
      </c>
      <c r="G49" s="13">
        <v>5.8</v>
      </c>
    </row>
    <row r="50" spans="1:7">
      <c r="A50" s="48">
        <v>47</v>
      </c>
      <c r="B50" s="32" t="s">
        <v>65</v>
      </c>
      <c r="C50" s="32" t="s">
        <v>66</v>
      </c>
      <c r="D50" s="32" t="s">
        <v>17</v>
      </c>
      <c r="E50" s="5">
        <v>376</v>
      </c>
      <c r="F50" s="117">
        <f t="shared" si="1"/>
        <v>1.6750568004633135E-3</v>
      </c>
      <c r="G50" s="13">
        <v>5.0999999999999996</v>
      </c>
    </row>
    <row r="51" spans="1:7" ht="25.5">
      <c r="A51" s="48">
        <v>48</v>
      </c>
      <c r="B51" s="32" t="s">
        <v>65</v>
      </c>
      <c r="C51" s="32" t="s">
        <v>67</v>
      </c>
      <c r="D51" s="32" t="s">
        <v>31</v>
      </c>
      <c r="E51" s="5">
        <v>1242</v>
      </c>
      <c r="F51" s="117">
        <f t="shared" si="1"/>
        <v>5.5330333674878602E-3</v>
      </c>
      <c r="G51" s="13">
        <v>3.9</v>
      </c>
    </row>
    <row r="52" spans="1:7">
      <c r="A52" s="48">
        <v>49</v>
      </c>
      <c r="B52" s="32" t="s">
        <v>65</v>
      </c>
      <c r="C52" s="32" t="s">
        <v>68</v>
      </c>
      <c r="D52" s="32" t="s">
        <v>16</v>
      </c>
      <c r="E52" s="5">
        <v>6996</v>
      </c>
      <c r="F52" s="117">
        <f t="shared" si="1"/>
        <v>3.1166748340535483E-2</v>
      </c>
      <c r="G52" s="13">
        <v>3.4</v>
      </c>
    </row>
    <row r="53" spans="1:7">
      <c r="A53" s="48">
        <v>50</v>
      </c>
      <c r="B53" s="32" t="s">
        <v>65</v>
      </c>
      <c r="C53" s="32" t="s">
        <v>68</v>
      </c>
      <c r="D53" s="32" t="s">
        <v>17</v>
      </c>
      <c r="E53" s="5">
        <v>1401</v>
      </c>
      <c r="F53" s="117">
        <f t="shared" si="1"/>
        <v>6.241368557045485E-3</v>
      </c>
      <c r="G53" s="13">
        <v>3.7</v>
      </c>
    </row>
    <row r="54" spans="1:7" ht="25.5">
      <c r="A54" s="48">
        <v>51</v>
      </c>
      <c r="B54" s="32" t="s">
        <v>65</v>
      </c>
      <c r="C54" s="32" t="s">
        <v>69</v>
      </c>
      <c r="D54" s="32" t="s">
        <v>31</v>
      </c>
      <c r="E54" s="5">
        <v>970</v>
      </c>
      <c r="F54" s="117">
        <f t="shared" si="1"/>
        <v>4.3212901501314205E-3</v>
      </c>
      <c r="G54" s="13">
        <v>3.4</v>
      </c>
    </row>
    <row r="55" spans="1:7" ht="25.5">
      <c r="A55" s="48">
        <v>52</v>
      </c>
      <c r="B55" s="32" t="s">
        <v>65</v>
      </c>
      <c r="C55" s="32" t="s">
        <v>70</v>
      </c>
      <c r="D55" s="32" t="s">
        <v>31</v>
      </c>
      <c r="E55" s="5">
        <v>1559</v>
      </c>
      <c r="F55" s="117">
        <f t="shared" si="1"/>
        <v>6.9452488083040047E-3</v>
      </c>
      <c r="G55" s="13">
        <v>4.2</v>
      </c>
    </row>
    <row r="56" spans="1:7" ht="25.5">
      <c r="A56" s="48">
        <v>53</v>
      </c>
      <c r="B56" s="32" t="s">
        <v>65</v>
      </c>
      <c r="C56" s="32" t="s">
        <v>71</v>
      </c>
      <c r="D56" s="32" t="s">
        <v>31</v>
      </c>
      <c r="E56" s="5">
        <v>910</v>
      </c>
      <c r="F56" s="117">
        <f t="shared" si="1"/>
        <v>4.0539938521851476E-3</v>
      </c>
      <c r="G56" s="13">
        <v>2.2000000000000002</v>
      </c>
    </row>
    <row r="57" spans="1:7">
      <c r="A57" s="48">
        <v>54</v>
      </c>
      <c r="B57" s="32" t="s">
        <v>65</v>
      </c>
      <c r="C57" s="32" t="s">
        <v>72</v>
      </c>
      <c r="D57" s="32" t="s">
        <v>17</v>
      </c>
      <c r="E57" s="5">
        <v>336</v>
      </c>
      <c r="F57" s="117">
        <f t="shared" si="1"/>
        <v>1.4968592684991313E-3</v>
      </c>
      <c r="G57" s="13">
        <v>4.2</v>
      </c>
    </row>
    <row r="58" spans="1:7">
      <c r="A58" s="48">
        <v>55</v>
      </c>
      <c r="B58" s="32" t="s">
        <v>65</v>
      </c>
      <c r="C58" s="32" t="s">
        <v>73</v>
      </c>
      <c r="D58" s="32" t="s">
        <v>17</v>
      </c>
      <c r="E58" s="5">
        <v>895</v>
      </c>
      <c r="F58" s="117">
        <f t="shared" si="1"/>
        <v>3.9871697776985788E-3</v>
      </c>
      <c r="G58" s="13">
        <v>2.2999999999999998</v>
      </c>
    </row>
    <row r="59" spans="1:7">
      <c r="A59" s="48">
        <v>56</v>
      </c>
      <c r="B59" s="32" t="s">
        <v>74</v>
      </c>
      <c r="C59" s="32" t="s">
        <v>75</v>
      </c>
      <c r="D59" s="32" t="s">
        <v>17</v>
      </c>
      <c r="E59" s="5">
        <v>240</v>
      </c>
      <c r="F59" s="117">
        <f t="shared" si="1"/>
        <v>1.0691851917850937E-3</v>
      </c>
      <c r="G59" s="13">
        <v>3.8</v>
      </c>
    </row>
    <row r="60" spans="1:7">
      <c r="A60" s="48">
        <v>57</v>
      </c>
      <c r="B60" s="32" t="s">
        <v>74</v>
      </c>
      <c r="C60" s="32" t="s">
        <v>76</v>
      </c>
      <c r="D60" s="32" t="s">
        <v>17</v>
      </c>
      <c r="E60" s="5">
        <v>197</v>
      </c>
      <c r="F60" s="117">
        <f t="shared" si="1"/>
        <v>8.7762284492359777E-4</v>
      </c>
      <c r="G60" s="13">
        <v>6.1</v>
      </c>
    </row>
    <row r="61" spans="1:7" ht="25.5">
      <c r="A61" s="48">
        <v>58</v>
      </c>
      <c r="B61" s="32" t="s">
        <v>74</v>
      </c>
      <c r="C61" s="32" t="s">
        <v>77</v>
      </c>
      <c r="D61" s="32" t="s">
        <v>31</v>
      </c>
      <c r="E61" s="5">
        <v>529</v>
      </c>
      <c r="F61" s="117">
        <f t="shared" si="1"/>
        <v>2.3566623602263108E-3</v>
      </c>
      <c r="G61" s="13">
        <v>6.4</v>
      </c>
    </row>
    <row r="62" spans="1:7">
      <c r="A62" s="48">
        <v>59</v>
      </c>
      <c r="B62" s="32" t="s">
        <v>74</v>
      </c>
      <c r="C62" s="32" t="s">
        <v>78</v>
      </c>
      <c r="D62" s="32" t="s">
        <v>17</v>
      </c>
      <c r="E62" s="5">
        <v>594</v>
      </c>
      <c r="F62" s="117">
        <f t="shared" si="1"/>
        <v>2.646233349668107E-3</v>
      </c>
      <c r="G62" s="13">
        <v>6.4</v>
      </c>
    </row>
    <row r="63" spans="1:7">
      <c r="A63" s="48">
        <v>60</v>
      </c>
      <c r="B63" s="32" t="s">
        <v>74</v>
      </c>
      <c r="C63" s="32" t="s">
        <v>79</v>
      </c>
      <c r="D63" s="32" t="s">
        <v>16</v>
      </c>
      <c r="E63" s="5">
        <v>1630</v>
      </c>
      <c r="F63" s="117">
        <f t="shared" si="1"/>
        <v>7.2615494275404284E-3</v>
      </c>
      <c r="G63" s="13">
        <v>3.9</v>
      </c>
    </row>
    <row r="64" spans="1:7">
      <c r="A64" s="48">
        <v>61</v>
      </c>
      <c r="B64" s="32" t="s">
        <v>74</v>
      </c>
      <c r="C64" s="32" t="s">
        <v>79</v>
      </c>
      <c r="D64" s="32" t="s">
        <v>17</v>
      </c>
      <c r="E64" s="5">
        <v>876</v>
      </c>
      <c r="F64" s="117">
        <f t="shared" si="1"/>
        <v>3.9025259500155922E-3</v>
      </c>
      <c r="G64" s="13">
        <v>3.7</v>
      </c>
    </row>
    <row r="65" spans="1:7" ht="25.5">
      <c r="A65" s="48">
        <v>62</v>
      </c>
      <c r="B65" s="32" t="s">
        <v>74</v>
      </c>
      <c r="C65" s="32" t="s">
        <v>80</v>
      </c>
      <c r="D65" s="32" t="s">
        <v>31</v>
      </c>
      <c r="E65" s="5">
        <v>704</v>
      </c>
      <c r="F65" s="117">
        <f t="shared" si="1"/>
        <v>3.1362765625696084E-3</v>
      </c>
      <c r="G65" s="13">
        <v>5.0999999999999996</v>
      </c>
    </row>
    <row r="66" spans="1:7">
      <c r="A66" s="48">
        <v>63</v>
      </c>
      <c r="B66" s="32" t="s">
        <v>74</v>
      </c>
      <c r="C66" s="32" t="s">
        <v>81</v>
      </c>
      <c r="D66" s="32" t="s">
        <v>17</v>
      </c>
      <c r="E66" s="5">
        <v>401</v>
      </c>
      <c r="F66" s="117">
        <f t="shared" si="1"/>
        <v>1.7864302579409276E-3</v>
      </c>
      <c r="G66" s="13">
        <v>5.2</v>
      </c>
    </row>
    <row r="67" spans="1:7">
      <c r="A67" s="48">
        <v>64</v>
      </c>
      <c r="B67" s="32" t="s">
        <v>74</v>
      </c>
      <c r="C67" s="32" t="s">
        <v>82</v>
      </c>
      <c r="D67" s="32" t="s">
        <v>17</v>
      </c>
      <c r="E67" s="5">
        <v>489</v>
      </c>
      <c r="F67" s="117">
        <f t="shared" si="1"/>
        <v>2.1784648282621288E-3</v>
      </c>
      <c r="G67" s="13">
        <v>5.0999999999999996</v>
      </c>
    </row>
    <row r="68" spans="1:7">
      <c r="A68" s="48">
        <v>65</v>
      </c>
      <c r="B68" s="32" t="s">
        <v>83</v>
      </c>
      <c r="C68" s="32" t="s">
        <v>84</v>
      </c>
      <c r="D68" s="32" t="s">
        <v>16</v>
      </c>
      <c r="E68" s="5">
        <v>46155</v>
      </c>
      <c r="F68" s="117">
        <f t="shared" ref="F68:F99" si="2">(E68/$E$149)</f>
        <v>0.20561767719517085</v>
      </c>
      <c r="G68" s="13">
        <v>3.2</v>
      </c>
    </row>
    <row r="69" spans="1:7">
      <c r="A69" s="48">
        <v>66</v>
      </c>
      <c r="B69" s="32" t="s">
        <v>85</v>
      </c>
      <c r="C69" s="32" t="s">
        <v>86</v>
      </c>
      <c r="D69" s="32" t="s">
        <v>16</v>
      </c>
      <c r="E69" s="5">
        <v>9079</v>
      </c>
      <c r="F69" s="117">
        <f t="shared" si="2"/>
        <v>4.0446384817570277E-2</v>
      </c>
      <c r="G69" s="13">
        <v>2.9</v>
      </c>
    </row>
    <row r="70" spans="1:7">
      <c r="A70" s="48">
        <v>67</v>
      </c>
      <c r="B70" s="32" t="s">
        <v>87</v>
      </c>
      <c r="C70" s="32" t="s">
        <v>88</v>
      </c>
      <c r="D70" s="32" t="s">
        <v>16</v>
      </c>
      <c r="E70" s="5">
        <v>28900</v>
      </c>
      <c r="F70" s="117">
        <f t="shared" si="2"/>
        <v>0.1287477168441217</v>
      </c>
      <c r="G70" s="13">
        <v>4.5</v>
      </c>
    </row>
    <row r="71" spans="1:7">
      <c r="A71" s="48">
        <v>68</v>
      </c>
      <c r="B71" s="32" t="s">
        <v>89</v>
      </c>
      <c r="C71" s="32" t="s">
        <v>90</v>
      </c>
      <c r="D71" s="32" t="s">
        <v>16</v>
      </c>
      <c r="E71" s="5">
        <v>11132</v>
      </c>
      <c r="F71" s="117">
        <f t="shared" si="2"/>
        <v>4.9592373145631932E-2</v>
      </c>
      <c r="G71" s="13">
        <v>4</v>
      </c>
    </row>
    <row r="72" spans="1:7">
      <c r="A72" s="48">
        <v>69</v>
      </c>
      <c r="B72" s="32" t="s">
        <v>91</v>
      </c>
      <c r="C72" s="32" t="s">
        <v>92</v>
      </c>
      <c r="D72" s="32" t="s">
        <v>17</v>
      </c>
      <c r="E72" s="5">
        <v>347</v>
      </c>
      <c r="F72" s="117">
        <f t="shared" si="2"/>
        <v>1.5458635897892814E-3</v>
      </c>
      <c r="G72" s="13">
        <v>5.2</v>
      </c>
    </row>
    <row r="73" spans="1:7">
      <c r="A73" s="48">
        <v>70</v>
      </c>
      <c r="B73" s="32" t="s">
        <v>91</v>
      </c>
      <c r="C73" s="32" t="s">
        <v>93</v>
      </c>
      <c r="D73" s="32" t="s">
        <v>17</v>
      </c>
      <c r="E73" s="5">
        <v>418</v>
      </c>
      <c r="F73" s="117">
        <f t="shared" si="2"/>
        <v>1.8621642090257051E-3</v>
      </c>
      <c r="G73" s="13">
        <v>6</v>
      </c>
    </row>
    <row r="74" spans="1:7" ht="25.5">
      <c r="A74" s="48">
        <v>71</v>
      </c>
      <c r="B74" s="32" t="s">
        <v>91</v>
      </c>
      <c r="C74" s="32" t="s">
        <v>94</v>
      </c>
      <c r="D74" s="32" t="s">
        <v>31</v>
      </c>
      <c r="E74" s="5">
        <v>2317</v>
      </c>
      <c r="F74" s="117">
        <f t="shared" si="2"/>
        <v>1.032209203902526E-2</v>
      </c>
      <c r="G74" s="13">
        <v>3.8</v>
      </c>
    </row>
    <row r="75" spans="1:7" ht="25.5">
      <c r="A75" s="48">
        <v>72</v>
      </c>
      <c r="B75" s="32" t="s">
        <v>91</v>
      </c>
      <c r="C75" s="32" t="s">
        <v>95</v>
      </c>
      <c r="D75" s="32" t="s">
        <v>31</v>
      </c>
      <c r="E75" s="5">
        <v>895</v>
      </c>
      <c r="F75" s="117">
        <f t="shared" si="2"/>
        <v>3.9871697776985788E-3</v>
      </c>
      <c r="G75" s="13">
        <v>4.5999999999999996</v>
      </c>
    </row>
    <row r="76" spans="1:7" ht="25.5">
      <c r="A76" s="48">
        <v>73</v>
      </c>
      <c r="B76" s="32" t="s">
        <v>96</v>
      </c>
      <c r="C76" s="32" t="s">
        <v>97</v>
      </c>
      <c r="D76" s="32" t="s">
        <v>31</v>
      </c>
      <c r="E76" s="5">
        <v>989</v>
      </c>
      <c r="F76" s="117">
        <f t="shared" si="2"/>
        <v>4.4059339778144075E-3</v>
      </c>
      <c r="G76" s="13">
        <v>5.4</v>
      </c>
    </row>
    <row r="77" spans="1:7" ht="25.5">
      <c r="A77" s="48">
        <v>74</v>
      </c>
      <c r="B77" s="32" t="s">
        <v>96</v>
      </c>
      <c r="C77" s="32" t="s">
        <v>98</v>
      </c>
      <c r="D77" s="32" t="s">
        <v>31</v>
      </c>
      <c r="E77" s="5">
        <v>848</v>
      </c>
      <c r="F77" s="117">
        <f t="shared" si="2"/>
        <v>3.7777876776406648E-3</v>
      </c>
      <c r="G77" s="13">
        <v>3.2</v>
      </c>
    </row>
    <row r="78" spans="1:7" ht="25.5">
      <c r="A78" s="48">
        <v>75</v>
      </c>
      <c r="B78" s="32" t="s">
        <v>96</v>
      </c>
      <c r="C78" s="32" t="s">
        <v>99</v>
      </c>
      <c r="D78" s="32" t="s">
        <v>31</v>
      </c>
      <c r="E78" s="5">
        <v>2982</v>
      </c>
      <c r="F78" s="117">
        <f t="shared" si="2"/>
        <v>1.328462600792979E-2</v>
      </c>
      <c r="G78" s="13">
        <v>4</v>
      </c>
    </row>
    <row r="79" spans="1:7">
      <c r="A79" s="48">
        <v>76</v>
      </c>
      <c r="B79" s="32" t="s">
        <v>96</v>
      </c>
      <c r="C79" s="32" t="s">
        <v>100</v>
      </c>
      <c r="D79" s="32" t="s">
        <v>17</v>
      </c>
      <c r="E79" s="5">
        <v>492</v>
      </c>
      <c r="F79" s="117">
        <f t="shared" si="2"/>
        <v>2.1918296431594421E-3</v>
      </c>
      <c r="G79" s="13">
        <v>4.3</v>
      </c>
    </row>
    <row r="80" spans="1:7" ht="25.5">
      <c r="A80" s="48">
        <v>77</v>
      </c>
      <c r="B80" s="32" t="s">
        <v>96</v>
      </c>
      <c r="C80" s="32" t="s">
        <v>101</v>
      </c>
      <c r="D80" s="32" t="s">
        <v>31</v>
      </c>
      <c r="E80" s="5">
        <v>2472</v>
      </c>
      <c r="F80" s="117">
        <f t="shared" si="2"/>
        <v>1.1012607475386465E-2</v>
      </c>
      <c r="G80" s="13">
        <v>3.6</v>
      </c>
    </row>
    <row r="81" spans="1:7">
      <c r="A81" s="48">
        <v>78</v>
      </c>
      <c r="B81" s="32" t="s">
        <v>102</v>
      </c>
      <c r="C81" s="32" t="s">
        <v>103</v>
      </c>
      <c r="D81" s="32" t="s">
        <v>17</v>
      </c>
      <c r="E81" s="5">
        <v>280</v>
      </c>
      <c r="F81" s="117">
        <f t="shared" si="2"/>
        <v>1.247382723749276E-3</v>
      </c>
      <c r="G81" s="13">
        <v>5.4</v>
      </c>
    </row>
    <row r="82" spans="1:7">
      <c r="A82" s="48">
        <v>79</v>
      </c>
      <c r="B82" s="32" t="s">
        <v>102</v>
      </c>
      <c r="C82" s="32" t="s">
        <v>104</v>
      </c>
      <c r="D82" s="32" t="s">
        <v>17</v>
      </c>
      <c r="E82" s="5">
        <v>450</v>
      </c>
      <c r="F82" s="117">
        <f t="shared" si="2"/>
        <v>2.004722234597051E-3</v>
      </c>
      <c r="G82" s="13">
        <v>4</v>
      </c>
    </row>
    <row r="83" spans="1:7">
      <c r="A83" s="48">
        <v>80</v>
      </c>
      <c r="B83" s="32" t="s">
        <v>102</v>
      </c>
      <c r="C83" s="32" t="s">
        <v>105</v>
      </c>
      <c r="D83" s="32" t="s">
        <v>17</v>
      </c>
      <c r="E83" s="5">
        <v>640</v>
      </c>
      <c r="F83" s="117">
        <f t="shared" si="2"/>
        <v>2.8511605114269166E-3</v>
      </c>
      <c r="G83" s="13">
        <v>3.4</v>
      </c>
    </row>
    <row r="84" spans="1:7" ht="25.5">
      <c r="A84" s="48">
        <v>81</v>
      </c>
      <c r="B84" s="32" t="s">
        <v>102</v>
      </c>
      <c r="C84" s="32" t="s">
        <v>106</v>
      </c>
      <c r="D84" s="32" t="s">
        <v>31</v>
      </c>
      <c r="E84" s="5">
        <v>918</v>
      </c>
      <c r="F84" s="117">
        <f t="shared" si="2"/>
        <v>4.0896333585779838E-3</v>
      </c>
      <c r="G84" s="13">
        <v>2.5</v>
      </c>
    </row>
    <row r="85" spans="1:7">
      <c r="A85" s="48">
        <v>82</v>
      </c>
      <c r="B85" s="32" t="s">
        <v>102</v>
      </c>
      <c r="C85" s="32" t="s">
        <v>107</v>
      </c>
      <c r="D85" s="32" t="s">
        <v>16</v>
      </c>
      <c r="E85" s="5">
        <v>781</v>
      </c>
      <c r="F85" s="117">
        <f t="shared" si="2"/>
        <v>3.4793068116006592E-3</v>
      </c>
      <c r="G85" s="13">
        <v>3.8</v>
      </c>
    </row>
    <row r="86" spans="1:7">
      <c r="A86" s="48">
        <v>83</v>
      </c>
      <c r="B86" s="32" t="s">
        <v>102</v>
      </c>
      <c r="C86" s="32" t="s">
        <v>107</v>
      </c>
      <c r="D86" s="32" t="s">
        <v>17</v>
      </c>
      <c r="E86" s="5">
        <v>372</v>
      </c>
      <c r="F86" s="117">
        <f t="shared" si="2"/>
        <v>1.6572370472668952E-3</v>
      </c>
      <c r="G86" s="13">
        <v>3.2</v>
      </c>
    </row>
    <row r="87" spans="1:7">
      <c r="A87" s="48">
        <v>84</v>
      </c>
      <c r="B87" s="32" t="s">
        <v>102</v>
      </c>
      <c r="C87" s="32" t="s">
        <v>108</v>
      </c>
      <c r="D87" s="32" t="s">
        <v>17</v>
      </c>
      <c r="E87" s="5">
        <v>391</v>
      </c>
      <c r="F87" s="117">
        <f t="shared" si="2"/>
        <v>1.741880874949882E-3</v>
      </c>
      <c r="G87" s="13">
        <v>3.6</v>
      </c>
    </row>
    <row r="88" spans="1:7">
      <c r="A88" s="48">
        <v>85</v>
      </c>
      <c r="B88" s="32" t="s">
        <v>109</v>
      </c>
      <c r="C88" s="32" t="s">
        <v>110</v>
      </c>
      <c r="D88" s="32" t="s">
        <v>17</v>
      </c>
      <c r="E88" s="5">
        <v>371</v>
      </c>
      <c r="F88" s="117">
        <f t="shared" si="2"/>
        <v>1.6527821089677907E-3</v>
      </c>
      <c r="G88" s="13">
        <v>3.5</v>
      </c>
    </row>
    <row r="89" spans="1:7">
      <c r="A89" s="48">
        <v>86</v>
      </c>
      <c r="B89" s="32" t="s">
        <v>109</v>
      </c>
      <c r="C89" s="32" t="s">
        <v>111</v>
      </c>
      <c r="D89" s="32" t="s">
        <v>17</v>
      </c>
      <c r="E89" s="5">
        <v>343</v>
      </c>
      <c r="F89" s="117">
        <f t="shared" si="2"/>
        <v>1.5280438365928631E-3</v>
      </c>
      <c r="G89" s="13">
        <v>4.7</v>
      </c>
    </row>
    <row r="90" spans="1:7">
      <c r="A90" s="48">
        <v>87</v>
      </c>
      <c r="B90" s="32" t="s">
        <v>109</v>
      </c>
      <c r="C90" s="32" t="s">
        <v>112</v>
      </c>
      <c r="D90" s="32" t="s">
        <v>16</v>
      </c>
      <c r="E90" s="5">
        <v>1883</v>
      </c>
      <c r="F90" s="117">
        <f t="shared" si="2"/>
        <v>8.3886488172138819E-3</v>
      </c>
      <c r="G90" s="13">
        <v>2.8</v>
      </c>
    </row>
    <row r="91" spans="1:7">
      <c r="A91" s="48">
        <v>88</v>
      </c>
      <c r="B91" s="32" t="s">
        <v>109</v>
      </c>
      <c r="C91" s="32" t="s">
        <v>112</v>
      </c>
      <c r="D91" s="32" t="s">
        <v>17</v>
      </c>
      <c r="E91" s="5">
        <v>599</v>
      </c>
      <c r="F91" s="117">
        <f t="shared" si="2"/>
        <v>2.6685080411636298E-3</v>
      </c>
      <c r="G91" s="13">
        <v>2.7</v>
      </c>
    </row>
    <row r="92" spans="1:7">
      <c r="A92" s="48">
        <v>89</v>
      </c>
      <c r="B92" s="32" t="s">
        <v>109</v>
      </c>
      <c r="C92" s="32" t="s">
        <v>113</v>
      </c>
      <c r="D92" s="32" t="s">
        <v>17</v>
      </c>
      <c r="E92" s="5">
        <v>424</v>
      </c>
      <c r="F92" s="117">
        <f t="shared" si="2"/>
        <v>1.8888938388203324E-3</v>
      </c>
      <c r="G92" s="13">
        <v>4</v>
      </c>
    </row>
    <row r="93" spans="1:7">
      <c r="A93" s="48">
        <v>90</v>
      </c>
      <c r="B93" s="32" t="s">
        <v>109</v>
      </c>
      <c r="C93" s="32" t="s">
        <v>114</v>
      </c>
      <c r="D93" s="32" t="s">
        <v>17</v>
      </c>
      <c r="E93" s="5">
        <v>269</v>
      </c>
      <c r="F93" s="117">
        <f t="shared" si="2"/>
        <v>1.1983784024591259E-3</v>
      </c>
      <c r="G93" s="13">
        <v>4.0999999999999996</v>
      </c>
    </row>
    <row r="94" spans="1:7" ht="25.5">
      <c r="A94" s="48">
        <v>91</v>
      </c>
      <c r="B94" s="32" t="s">
        <v>115</v>
      </c>
      <c r="C94" s="32" t="s">
        <v>116</v>
      </c>
      <c r="D94" s="32" t="s">
        <v>31</v>
      </c>
      <c r="E94" s="5">
        <v>582</v>
      </c>
      <c r="F94" s="117">
        <f t="shared" si="2"/>
        <v>2.5927740900788523E-3</v>
      </c>
      <c r="G94" s="13">
        <v>4.3</v>
      </c>
    </row>
    <row r="95" spans="1:7" ht="25.5">
      <c r="A95" s="48">
        <v>92</v>
      </c>
      <c r="B95" s="32" t="s">
        <v>115</v>
      </c>
      <c r="C95" s="32" t="s">
        <v>117</v>
      </c>
      <c r="D95" s="32" t="s">
        <v>31</v>
      </c>
      <c r="E95" s="5">
        <v>1486</v>
      </c>
      <c r="F95" s="117">
        <f t="shared" si="2"/>
        <v>6.6200383124693724E-3</v>
      </c>
      <c r="G95" s="13">
        <v>4.4000000000000004</v>
      </c>
    </row>
    <row r="96" spans="1:7">
      <c r="A96" s="48">
        <v>93</v>
      </c>
      <c r="B96" s="32" t="s">
        <v>115</v>
      </c>
      <c r="C96" s="32" t="s">
        <v>118</v>
      </c>
      <c r="D96" s="32" t="s">
        <v>17</v>
      </c>
      <c r="E96" s="5">
        <v>371</v>
      </c>
      <c r="F96" s="117">
        <f t="shared" si="2"/>
        <v>1.6527821089677907E-3</v>
      </c>
      <c r="G96" s="13">
        <v>6.7</v>
      </c>
    </row>
    <row r="97" spans="1:7" ht="25.5">
      <c r="A97" s="48">
        <v>94</v>
      </c>
      <c r="B97" s="32" t="s">
        <v>115</v>
      </c>
      <c r="C97" s="32" t="s">
        <v>119</v>
      </c>
      <c r="D97" s="32" t="s">
        <v>31</v>
      </c>
      <c r="E97" s="5">
        <v>1173</v>
      </c>
      <c r="F97" s="117">
        <f t="shared" si="2"/>
        <v>5.2256426248496459E-3</v>
      </c>
      <c r="G97" s="13">
        <v>5.0999999999999996</v>
      </c>
    </row>
    <row r="98" spans="1:7">
      <c r="A98" s="48">
        <v>95</v>
      </c>
      <c r="B98" s="32" t="s">
        <v>120</v>
      </c>
      <c r="C98" s="32" t="s">
        <v>121</v>
      </c>
      <c r="D98" s="32" t="s">
        <v>17</v>
      </c>
      <c r="E98" s="5">
        <v>395</v>
      </c>
      <c r="F98" s="117">
        <f t="shared" si="2"/>
        <v>1.7597006281463003E-3</v>
      </c>
      <c r="G98" s="13">
        <v>3.8</v>
      </c>
    </row>
    <row r="99" spans="1:7">
      <c r="A99" s="48">
        <v>96</v>
      </c>
      <c r="B99" s="32" t="s">
        <v>120</v>
      </c>
      <c r="C99" s="32" t="s">
        <v>122</v>
      </c>
      <c r="D99" s="32" t="s">
        <v>17</v>
      </c>
      <c r="E99" s="5">
        <v>752</v>
      </c>
      <c r="F99" s="117">
        <f t="shared" si="2"/>
        <v>3.3501136009266271E-3</v>
      </c>
      <c r="G99" s="13">
        <v>2.8</v>
      </c>
    </row>
    <row r="100" spans="1:7">
      <c r="A100" s="48">
        <v>97</v>
      </c>
      <c r="B100" s="32" t="s">
        <v>120</v>
      </c>
      <c r="C100" s="32" t="s">
        <v>123</v>
      </c>
      <c r="D100" s="32" t="s">
        <v>17</v>
      </c>
      <c r="E100" s="5">
        <v>350</v>
      </c>
      <c r="F100" s="117">
        <f t="shared" ref="F100:F131" si="3">(E100/$E$149)</f>
        <v>1.5592284046865952E-3</v>
      </c>
      <c r="G100" s="13">
        <v>4.9000000000000004</v>
      </c>
    </row>
    <row r="101" spans="1:7">
      <c r="A101" s="48">
        <v>98</v>
      </c>
      <c r="B101" s="32" t="s">
        <v>120</v>
      </c>
      <c r="C101" s="32" t="s">
        <v>124</v>
      </c>
      <c r="D101" s="32" t="s">
        <v>17</v>
      </c>
      <c r="E101" s="5">
        <v>608</v>
      </c>
      <c r="F101" s="117">
        <f t="shared" si="3"/>
        <v>2.7086024858555711E-3</v>
      </c>
      <c r="G101" s="13">
        <v>3.9</v>
      </c>
    </row>
    <row r="102" spans="1:7">
      <c r="A102" s="48">
        <v>99</v>
      </c>
      <c r="B102" s="32" t="s">
        <v>120</v>
      </c>
      <c r="C102" s="32" t="s">
        <v>125</v>
      </c>
      <c r="D102" s="32" t="s">
        <v>17</v>
      </c>
      <c r="E102" s="5">
        <v>316</v>
      </c>
      <c r="F102" s="117">
        <f t="shared" si="3"/>
        <v>1.4077605025170402E-3</v>
      </c>
      <c r="G102" s="13">
        <v>5.4</v>
      </c>
    </row>
    <row r="103" spans="1:7" ht="25.5">
      <c r="A103" s="48">
        <v>100</v>
      </c>
      <c r="B103" s="32" t="s">
        <v>120</v>
      </c>
      <c r="C103" s="32" t="s">
        <v>126</v>
      </c>
      <c r="D103" s="32" t="s">
        <v>31</v>
      </c>
      <c r="E103" s="5">
        <v>688</v>
      </c>
      <c r="F103" s="117">
        <f t="shared" si="3"/>
        <v>3.0649975497839357E-3</v>
      </c>
      <c r="G103" s="13">
        <v>3.3</v>
      </c>
    </row>
    <row r="104" spans="1:7">
      <c r="A104" s="48">
        <v>101</v>
      </c>
      <c r="B104" s="32" t="s">
        <v>120</v>
      </c>
      <c r="C104" s="32" t="s">
        <v>127</v>
      </c>
      <c r="D104" s="32" t="s">
        <v>17</v>
      </c>
      <c r="E104" s="5">
        <v>493</v>
      </c>
      <c r="F104" s="117">
        <f t="shared" si="3"/>
        <v>2.1962845814585468E-3</v>
      </c>
      <c r="G104" s="13">
        <v>4.3</v>
      </c>
    </row>
    <row r="105" spans="1:7">
      <c r="A105" s="48">
        <v>102</v>
      </c>
      <c r="B105" s="32" t="s">
        <v>120</v>
      </c>
      <c r="C105" s="32" t="s">
        <v>128</v>
      </c>
      <c r="D105" s="32" t="s">
        <v>17</v>
      </c>
      <c r="E105" s="5">
        <v>891</v>
      </c>
      <c r="F105" s="117">
        <f t="shared" si="3"/>
        <v>3.9693500245021607E-3</v>
      </c>
      <c r="G105" s="13">
        <v>4</v>
      </c>
    </row>
    <row r="106" spans="1:7" ht="25.5">
      <c r="A106" s="48">
        <v>103</v>
      </c>
      <c r="B106" s="32" t="s">
        <v>120</v>
      </c>
      <c r="C106" s="32" t="s">
        <v>129</v>
      </c>
      <c r="D106" s="32" t="s">
        <v>31</v>
      </c>
      <c r="E106" s="5">
        <v>3597</v>
      </c>
      <c r="F106" s="117">
        <f t="shared" si="3"/>
        <v>1.6024413061879093E-2</v>
      </c>
      <c r="G106" s="13">
        <v>2.8</v>
      </c>
    </row>
    <row r="107" spans="1:7">
      <c r="A107" s="48">
        <v>104</v>
      </c>
      <c r="B107" s="32" t="s">
        <v>120</v>
      </c>
      <c r="C107" s="32" t="s">
        <v>130</v>
      </c>
      <c r="D107" s="32" t="s">
        <v>17</v>
      </c>
      <c r="E107" s="5">
        <v>312</v>
      </c>
      <c r="F107" s="117">
        <f t="shared" si="3"/>
        <v>1.3899407493206219E-3</v>
      </c>
      <c r="G107" s="13">
        <v>3.5</v>
      </c>
    </row>
    <row r="108" spans="1:7">
      <c r="A108" s="48">
        <v>105</v>
      </c>
      <c r="B108" s="32" t="s">
        <v>120</v>
      </c>
      <c r="C108" s="32" t="s">
        <v>131</v>
      </c>
      <c r="D108" s="32" t="s">
        <v>17</v>
      </c>
      <c r="E108" s="5">
        <v>442</v>
      </c>
      <c r="F108" s="117">
        <f t="shared" si="3"/>
        <v>1.9690827282042144E-3</v>
      </c>
      <c r="G108" s="13">
        <v>3.6</v>
      </c>
    </row>
    <row r="109" spans="1:7">
      <c r="A109" s="48">
        <v>106</v>
      </c>
      <c r="B109" s="32" t="s">
        <v>132</v>
      </c>
      <c r="C109" s="32" t="s">
        <v>133</v>
      </c>
      <c r="D109" s="32" t="s">
        <v>16</v>
      </c>
      <c r="E109" s="5">
        <v>1238</v>
      </c>
      <c r="F109" s="117">
        <f t="shared" si="3"/>
        <v>5.5152136142914421E-3</v>
      </c>
      <c r="G109" s="13">
        <v>4.0999999999999996</v>
      </c>
    </row>
    <row r="110" spans="1:7">
      <c r="A110" s="48">
        <v>107</v>
      </c>
      <c r="B110" s="32" t="s">
        <v>132</v>
      </c>
      <c r="C110" s="32" t="s">
        <v>133</v>
      </c>
      <c r="D110" s="32" t="s">
        <v>17</v>
      </c>
      <c r="E110" s="5">
        <v>766</v>
      </c>
      <c r="F110" s="117">
        <f t="shared" si="3"/>
        <v>3.4124827371140908E-3</v>
      </c>
      <c r="G110" s="13">
        <v>3.7</v>
      </c>
    </row>
    <row r="111" spans="1:7">
      <c r="A111" s="48">
        <v>108</v>
      </c>
      <c r="B111" s="32" t="s">
        <v>132</v>
      </c>
      <c r="C111" s="32" t="s">
        <v>134</v>
      </c>
      <c r="D111" s="32" t="s">
        <v>17</v>
      </c>
      <c r="E111" s="5">
        <v>941</v>
      </c>
      <c r="F111" s="117">
        <f t="shared" si="3"/>
        <v>4.1920969394573888E-3</v>
      </c>
      <c r="G111" s="13">
        <v>3.2</v>
      </c>
    </row>
    <row r="112" spans="1:7">
      <c r="A112" s="48">
        <v>109</v>
      </c>
      <c r="B112" s="32" t="s">
        <v>132</v>
      </c>
      <c r="C112" s="32" t="s">
        <v>135</v>
      </c>
      <c r="D112" s="32" t="s">
        <v>17</v>
      </c>
      <c r="E112" s="5">
        <v>2742</v>
      </c>
      <c r="F112" s="117">
        <f t="shared" si="3"/>
        <v>1.2215440816144696E-2</v>
      </c>
      <c r="G112" s="13">
        <v>2.9</v>
      </c>
    </row>
    <row r="113" spans="1:7">
      <c r="A113" s="48">
        <v>110</v>
      </c>
      <c r="B113" s="32" t="s">
        <v>132</v>
      </c>
      <c r="C113" s="32" t="s">
        <v>136</v>
      </c>
      <c r="D113" s="32" t="s">
        <v>17</v>
      </c>
      <c r="E113" s="5">
        <v>889</v>
      </c>
      <c r="F113" s="117">
        <f t="shared" si="3"/>
        <v>3.9604401479039512E-3</v>
      </c>
      <c r="G113" s="13">
        <v>4.5</v>
      </c>
    </row>
    <row r="114" spans="1:7">
      <c r="A114" s="48">
        <v>111</v>
      </c>
      <c r="B114" s="32" t="s">
        <v>132</v>
      </c>
      <c r="C114" s="32" t="s">
        <v>137</v>
      </c>
      <c r="D114" s="32" t="s">
        <v>17</v>
      </c>
      <c r="E114" s="5">
        <v>1455</v>
      </c>
      <c r="F114" s="117">
        <f t="shared" si="3"/>
        <v>6.4819352251971312E-3</v>
      </c>
      <c r="G114" s="13">
        <v>2.5</v>
      </c>
    </row>
    <row r="115" spans="1:7">
      <c r="A115" s="48">
        <v>112</v>
      </c>
      <c r="B115" s="32" t="s">
        <v>132</v>
      </c>
      <c r="C115" s="32" t="s">
        <v>138</v>
      </c>
      <c r="D115" s="32" t="s">
        <v>17</v>
      </c>
      <c r="E115" s="5">
        <v>2381</v>
      </c>
      <c r="F115" s="117">
        <f t="shared" si="3"/>
        <v>1.0607208090167951E-2</v>
      </c>
      <c r="G115" s="13">
        <v>2.4</v>
      </c>
    </row>
    <row r="116" spans="1:7">
      <c r="A116" s="48">
        <v>113</v>
      </c>
      <c r="B116" s="32" t="s">
        <v>132</v>
      </c>
      <c r="C116" s="32" t="s">
        <v>139</v>
      </c>
      <c r="D116" s="32" t="s">
        <v>17</v>
      </c>
      <c r="E116" s="5">
        <v>766</v>
      </c>
      <c r="F116" s="117">
        <f t="shared" si="3"/>
        <v>3.4124827371140908E-3</v>
      </c>
      <c r="G116" s="13">
        <v>1.8</v>
      </c>
    </row>
    <row r="117" spans="1:7">
      <c r="A117" s="48">
        <v>114</v>
      </c>
      <c r="B117" s="32" t="s">
        <v>132</v>
      </c>
      <c r="C117" s="32" t="s">
        <v>140</v>
      </c>
      <c r="D117" s="32" t="s">
        <v>17</v>
      </c>
      <c r="E117" s="5">
        <v>1984</v>
      </c>
      <c r="F117" s="117">
        <f t="shared" si="3"/>
        <v>8.8385975854234425E-3</v>
      </c>
      <c r="G117" s="13">
        <v>2.6</v>
      </c>
    </row>
    <row r="118" spans="1:7">
      <c r="A118" s="48">
        <v>115</v>
      </c>
      <c r="B118" s="32" t="s">
        <v>141</v>
      </c>
      <c r="C118" s="32" t="s">
        <v>142</v>
      </c>
      <c r="D118" s="32" t="s">
        <v>17</v>
      </c>
      <c r="E118" s="5">
        <v>593</v>
      </c>
      <c r="F118" s="117">
        <f t="shared" si="3"/>
        <v>2.6417784113690027E-3</v>
      </c>
      <c r="G118" s="13">
        <v>5.6</v>
      </c>
    </row>
    <row r="119" spans="1:7">
      <c r="A119" s="48">
        <v>116</v>
      </c>
      <c r="B119" s="32" t="s">
        <v>141</v>
      </c>
      <c r="C119" s="32" t="s">
        <v>143</v>
      </c>
      <c r="D119" s="32" t="s">
        <v>17</v>
      </c>
      <c r="E119" s="5">
        <v>462</v>
      </c>
      <c r="F119" s="117">
        <f t="shared" si="3"/>
        <v>2.0581814941863057E-3</v>
      </c>
      <c r="G119" s="13">
        <v>3.7</v>
      </c>
    </row>
    <row r="120" spans="1:7">
      <c r="A120" s="48">
        <v>117</v>
      </c>
      <c r="B120" s="32" t="s">
        <v>141</v>
      </c>
      <c r="C120" s="32" t="s">
        <v>144</v>
      </c>
      <c r="D120" s="32" t="s">
        <v>17</v>
      </c>
      <c r="E120" s="5">
        <v>286</v>
      </c>
      <c r="F120" s="117">
        <f t="shared" si="3"/>
        <v>1.2741123535439033E-3</v>
      </c>
      <c r="G120" s="13">
        <v>7</v>
      </c>
    </row>
    <row r="121" spans="1:7">
      <c r="A121" s="48">
        <v>118</v>
      </c>
      <c r="B121" s="32" t="s">
        <v>141</v>
      </c>
      <c r="C121" s="32" t="s">
        <v>145</v>
      </c>
      <c r="D121" s="32" t="s">
        <v>17</v>
      </c>
      <c r="E121" s="5">
        <v>463</v>
      </c>
      <c r="F121" s="117">
        <f t="shared" si="3"/>
        <v>2.06263643248541E-3</v>
      </c>
      <c r="G121" s="13">
        <v>6.5</v>
      </c>
    </row>
    <row r="122" spans="1:7">
      <c r="A122" s="48">
        <v>119</v>
      </c>
      <c r="B122" s="32" t="s">
        <v>141</v>
      </c>
      <c r="C122" s="32" t="s">
        <v>146</v>
      </c>
      <c r="D122" s="32" t="s">
        <v>17</v>
      </c>
      <c r="E122" s="5">
        <v>507</v>
      </c>
      <c r="F122" s="117">
        <f t="shared" si="3"/>
        <v>2.2586537176460105E-3</v>
      </c>
      <c r="G122" s="13">
        <v>6.7</v>
      </c>
    </row>
    <row r="123" spans="1:7" ht="25.5">
      <c r="A123" s="48">
        <v>120</v>
      </c>
      <c r="B123" s="32" t="s">
        <v>141</v>
      </c>
      <c r="C123" s="32" t="s">
        <v>147</v>
      </c>
      <c r="D123" s="32" t="s">
        <v>31</v>
      </c>
      <c r="E123" s="5">
        <v>1978</v>
      </c>
      <c r="F123" s="117">
        <f t="shared" si="3"/>
        <v>8.8118679556288149E-3</v>
      </c>
      <c r="G123" s="13">
        <v>4.5999999999999996</v>
      </c>
    </row>
    <row r="124" spans="1:7">
      <c r="A124" s="48">
        <v>121</v>
      </c>
      <c r="B124" s="32" t="s">
        <v>148</v>
      </c>
      <c r="C124" s="32" t="s">
        <v>149</v>
      </c>
      <c r="D124" s="32" t="s">
        <v>17</v>
      </c>
      <c r="E124" s="5">
        <v>219</v>
      </c>
      <c r="F124" s="117">
        <f t="shared" si="3"/>
        <v>9.7563148750389806E-4</v>
      </c>
      <c r="G124" s="13">
        <v>9.1</v>
      </c>
    </row>
    <row r="125" spans="1:7">
      <c r="A125" s="48">
        <v>122</v>
      </c>
      <c r="B125" s="32" t="s">
        <v>148</v>
      </c>
      <c r="C125" s="32" t="s">
        <v>150</v>
      </c>
      <c r="D125" s="32" t="s">
        <v>17</v>
      </c>
      <c r="E125" s="5">
        <v>274</v>
      </c>
      <c r="F125" s="117">
        <f t="shared" si="3"/>
        <v>1.2206530939546487E-3</v>
      </c>
      <c r="G125" s="13">
        <v>6.6</v>
      </c>
    </row>
    <row r="126" spans="1:7">
      <c r="A126" s="48">
        <v>123</v>
      </c>
      <c r="B126" s="32" t="s">
        <v>148</v>
      </c>
      <c r="C126" s="32" t="s">
        <v>151</v>
      </c>
      <c r="D126" s="32" t="s">
        <v>17</v>
      </c>
      <c r="E126" s="5">
        <v>382</v>
      </c>
      <c r="F126" s="117">
        <f t="shared" si="3"/>
        <v>1.7017864302579409E-3</v>
      </c>
      <c r="G126" s="13">
        <v>9.1999999999999993</v>
      </c>
    </row>
    <row r="127" spans="1:7">
      <c r="A127" s="48">
        <v>124</v>
      </c>
      <c r="B127" s="45" t="s">
        <v>148</v>
      </c>
      <c r="C127" s="45" t="s">
        <v>152</v>
      </c>
      <c r="D127" s="45" t="s">
        <v>17</v>
      </c>
      <c r="E127" s="5">
        <v>722</v>
      </c>
      <c r="F127" s="117">
        <f t="shared" si="3"/>
        <v>3.2164654519534906E-3</v>
      </c>
      <c r="G127" s="13">
        <v>2.8</v>
      </c>
    </row>
    <row r="128" spans="1:7">
      <c r="A128" s="48">
        <v>125</v>
      </c>
      <c r="B128" s="32" t="s">
        <v>148</v>
      </c>
      <c r="C128" s="32" t="s">
        <v>153</v>
      </c>
      <c r="D128" s="32" t="s">
        <v>16</v>
      </c>
      <c r="E128" s="5">
        <v>1314</v>
      </c>
      <c r="F128" s="117">
        <f t="shared" si="3"/>
        <v>5.8537889250233881E-3</v>
      </c>
      <c r="G128" s="13">
        <v>4.5999999999999996</v>
      </c>
    </row>
    <row r="129" spans="1:7">
      <c r="A129" s="48">
        <v>126</v>
      </c>
      <c r="B129" s="32" t="s">
        <v>154</v>
      </c>
      <c r="C129" s="32" t="s">
        <v>155</v>
      </c>
      <c r="D129" s="32" t="s">
        <v>17</v>
      </c>
      <c r="E129" s="5">
        <v>250</v>
      </c>
      <c r="F129" s="117">
        <f t="shared" si="3"/>
        <v>1.1137345747761393E-3</v>
      </c>
      <c r="G129" s="13">
        <v>6.8</v>
      </c>
    </row>
    <row r="130" spans="1:7">
      <c r="A130" s="48">
        <v>127</v>
      </c>
      <c r="B130" s="32" t="s">
        <v>154</v>
      </c>
      <c r="C130" s="32" t="s">
        <v>156</v>
      </c>
      <c r="D130" s="32" t="s">
        <v>17</v>
      </c>
      <c r="E130" s="5">
        <v>182</v>
      </c>
      <c r="F130" s="117">
        <f t="shared" si="3"/>
        <v>8.1079877043702944E-4</v>
      </c>
      <c r="G130" s="13">
        <v>4.9000000000000004</v>
      </c>
    </row>
    <row r="131" spans="1:7" ht="25.5">
      <c r="A131" s="48">
        <v>128</v>
      </c>
      <c r="B131" s="32" t="s">
        <v>154</v>
      </c>
      <c r="C131" s="32" t="s">
        <v>157</v>
      </c>
      <c r="D131" s="32" t="s">
        <v>31</v>
      </c>
      <c r="E131" s="5">
        <v>1019</v>
      </c>
      <c r="F131" s="117">
        <f t="shared" si="3"/>
        <v>4.5395821267875443E-3</v>
      </c>
      <c r="G131" s="13">
        <v>4.5</v>
      </c>
    </row>
    <row r="132" spans="1:7">
      <c r="A132" s="48">
        <v>129</v>
      </c>
      <c r="B132" s="32" t="s">
        <v>154</v>
      </c>
      <c r="C132" s="32" t="s">
        <v>158</v>
      </c>
      <c r="D132" s="32" t="s">
        <v>17</v>
      </c>
      <c r="E132" s="5">
        <v>606</v>
      </c>
      <c r="F132" s="117">
        <f t="shared" ref="F132:F147" si="4">(E132/$E$149)</f>
        <v>2.6996926092573616E-3</v>
      </c>
      <c r="G132" s="13">
        <v>4</v>
      </c>
    </row>
    <row r="133" spans="1:7" ht="25.5">
      <c r="A133" s="48">
        <v>130</v>
      </c>
      <c r="B133" s="32" t="s">
        <v>154</v>
      </c>
      <c r="C133" s="32" t="s">
        <v>159</v>
      </c>
      <c r="D133" s="32" t="s">
        <v>31</v>
      </c>
      <c r="E133" s="5">
        <v>467</v>
      </c>
      <c r="F133" s="117">
        <f t="shared" si="4"/>
        <v>2.0804561856818285E-3</v>
      </c>
      <c r="G133" s="13">
        <v>4.7</v>
      </c>
    </row>
    <row r="134" spans="1:7">
      <c r="A134" s="48">
        <v>131</v>
      </c>
      <c r="B134" s="32" t="s">
        <v>154</v>
      </c>
      <c r="C134" s="32" t="s">
        <v>160</v>
      </c>
      <c r="D134" s="32" t="s">
        <v>17</v>
      </c>
      <c r="E134" s="5">
        <v>1232</v>
      </c>
      <c r="F134" s="117">
        <f t="shared" si="4"/>
        <v>5.4884839844968145E-3</v>
      </c>
      <c r="G134" s="13">
        <v>2.4</v>
      </c>
    </row>
    <row r="135" spans="1:7" ht="25.5">
      <c r="A135" s="48">
        <v>132</v>
      </c>
      <c r="B135" s="32" t="s">
        <v>154</v>
      </c>
      <c r="C135" s="32" t="s">
        <v>161</v>
      </c>
      <c r="D135" s="32" t="s">
        <v>31</v>
      </c>
      <c r="E135" s="5">
        <v>578</v>
      </c>
      <c r="F135" s="117">
        <f t="shared" si="4"/>
        <v>2.5749543368824342E-3</v>
      </c>
      <c r="G135" s="13">
        <v>4.3</v>
      </c>
    </row>
    <row r="136" spans="1:7">
      <c r="A136" s="48">
        <v>133</v>
      </c>
      <c r="B136" s="32" t="s">
        <v>154</v>
      </c>
      <c r="C136" s="32" t="s">
        <v>162</v>
      </c>
      <c r="D136" s="32" t="s">
        <v>16</v>
      </c>
      <c r="E136" s="5">
        <v>430</v>
      </c>
      <c r="F136" s="117">
        <f t="shared" si="4"/>
        <v>1.9156234686149597E-3</v>
      </c>
      <c r="G136" s="13">
        <v>2.2999999999999998</v>
      </c>
    </row>
    <row r="137" spans="1:7">
      <c r="A137" s="48">
        <v>134</v>
      </c>
      <c r="B137" s="32" t="s">
        <v>154</v>
      </c>
      <c r="C137" s="32" t="s">
        <v>162</v>
      </c>
      <c r="D137" s="32" t="s">
        <v>17</v>
      </c>
      <c r="E137" s="5">
        <v>302</v>
      </c>
      <c r="F137" s="117">
        <f t="shared" si="4"/>
        <v>1.3453913663295763E-3</v>
      </c>
      <c r="G137" s="13">
        <v>3</v>
      </c>
    </row>
    <row r="138" spans="1:7">
      <c r="A138" s="48">
        <v>135</v>
      </c>
      <c r="B138" s="32" t="s">
        <v>154</v>
      </c>
      <c r="C138" s="32" t="s">
        <v>163</v>
      </c>
      <c r="D138" s="32" t="s">
        <v>17</v>
      </c>
      <c r="E138" s="5">
        <v>355</v>
      </c>
      <c r="F138" s="117">
        <f t="shared" si="4"/>
        <v>1.5815030961821178E-3</v>
      </c>
      <c r="G138" s="13">
        <v>2</v>
      </c>
    </row>
    <row r="139" spans="1:7" ht="25.5">
      <c r="A139" s="48">
        <v>136</v>
      </c>
      <c r="B139" s="32" t="s">
        <v>154</v>
      </c>
      <c r="C139" s="32" t="s">
        <v>164</v>
      </c>
      <c r="D139" s="32" t="s">
        <v>31</v>
      </c>
      <c r="E139" s="5">
        <v>511</v>
      </c>
      <c r="F139" s="117">
        <f t="shared" si="4"/>
        <v>2.2764734708424286E-3</v>
      </c>
      <c r="G139" s="13">
        <v>4.0999999999999996</v>
      </c>
    </row>
    <row r="140" spans="1:7" ht="25.5">
      <c r="A140" s="48">
        <v>137</v>
      </c>
      <c r="B140" s="32" t="s">
        <v>154</v>
      </c>
      <c r="C140" s="32" t="s">
        <v>165</v>
      </c>
      <c r="D140" s="32" t="s">
        <v>31</v>
      </c>
      <c r="E140" s="5">
        <v>669</v>
      </c>
      <c r="F140" s="117">
        <f t="shared" si="4"/>
        <v>2.9803537221009487E-3</v>
      </c>
      <c r="G140" s="13">
        <v>5.5</v>
      </c>
    </row>
    <row r="141" spans="1:7">
      <c r="A141" s="48">
        <v>138</v>
      </c>
      <c r="B141" s="32" t="s">
        <v>154</v>
      </c>
      <c r="C141" s="32" t="s">
        <v>166</v>
      </c>
      <c r="D141" s="32" t="s">
        <v>17</v>
      </c>
      <c r="E141" s="5">
        <v>741</v>
      </c>
      <c r="F141" s="117">
        <f t="shared" si="4"/>
        <v>3.3011092796364772E-3</v>
      </c>
      <c r="G141" s="13">
        <v>5</v>
      </c>
    </row>
    <row r="142" spans="1:7" ht="25.5">
      <c r="A142" s="48">
        <v>139</v>
      </c>
      <c r="B142" s="32" t="s">
        <v>167</v>
      </c>
      <c r="C142" s="32" t="s">
        <v>168</v>
      </c>
      <c r="D142" s="32" t="s">
        <v>31</v>
      </c>
      <c r="E142" s="5">
        <v>1171</v>
      </c>
      <c r="F142" s="117">
        <f t="shared" si="4"/>
        <v>5.2167327482514365E-3</v>
      </c>
      <c r="G142" s="13">
        <v>4.5</v>
      </c>
    </row>
    <row r="143" spans="1:7">
      <c r="A143" s="48">
        <v>140</v>
      </c>
      <c r="B143" s="32" t="s">
        <v>167</v>
      </c>
      <c r="C143" s="32" t="s">
        <v>169</v>
      </c>
      <c r="D143" s="32" t="s">
        <v>17</v>
      </c>
      <c r="E143" s="5">
        <v>459</v>
      </c>
      <c r="F143" s="117">
        <f t="shared" si="4"/>
        <v>2.0448166792889919E-3</v>
      </c>
      <c r="G143" s="13">
        <v>7</v>
      </c>
    </row>
    <row r="144" spans="1:7" ht="25.5">
      <c r="A144" s="48">
        <v>141</v>
      </c>
      <c r="B144" s="32" t="s">
        <v>167</v>
      </c>
      <c r="C144" s="32" t="s">
        <v>170</v>
      </c>
      <c r="D144" s="32" t="s">
        <v>31</v>
      </c>
      <c r="E144" s="5">
        <v>819</v>
      </c>
      <c r="F144" s="117">
        <f t="shared" si="4"/>
        <v>3.6485944669666327E-3</v>
      </c>
      <c r="G144" s="13">
        <v>3.2</v>
      </c>
    </row>
    <row r="145" spans="1:7" ht="25.5">
      <c r="A145" s="48">
        <v>142</v>
      </c>
      <c r="B145" s="32" t="s">
        <v>167</v>
      </c>
      <c r="C145" s="32" t="s">
        <v>171</v>
      </c>
      <c r="D145" s="32" t="s">
        <v>31</v>
      </c>
      <c r="E145" s="5">
        <v>1144</v>
      </c>
      <c r="F145" s="117">
        <f t="shared" si="4"/>
        <v>5.0964494141756134E-3</v>
      </c>
      <c r="G145" s="13">
        <v>3</v>
      </c>
    </row>
    <row r="146" spans="1:7">
      <c r="A146" s="48">
        <v>143</v>
      </c>
      <c r="B146" s="32" t="s">
        <v>167</v>
      </c>
      <c r="C146" s="32" t="s">
        <v>111</v>
      </c>
      <c r="D146" s="32" t="s">
        <v>17</v>
      </c>
      <c r="E146" s="5">
        <v>531</v>
      </c>
      <c r="F146" s="117">
        <f t="shared" si="4"/>
        <v>2.3655722368245199E-3</v>
      </c>
      <c r="G146" s="13">
        <v>6.4</v>
      </c>
    </row>
    <row r="147" spans="1:7" ht="25.5">
      <c r="A147" s="48">
        <v>144</v>
      </c>
      <c r="B147" s="32" t="s">
        <v>167</v>
      </c>
      <c r="C147" s="32" t="s">
        <v>172</v>
      </c>
      <c r="D147" s="32" t="s">
        <v>31</v>
      </c>
      <c r="E147" s="5">
        <v>2278</v>
      </c>
      <c r="F147" s="117">
        <f t="shared" si="4"/>
        <v>1.0148349445360182E-2</v>
      </c>
      <c r="G147" s="13">
        <v>5.9</v>
      </c>
    </row>
    <row r="148" spans="1:7" s="19" customFormat="1">
      <c r="A148" s="119"/>
      <c r="B148" s="120"/>
      <c r="C148" s="120"/>
      <c r="D148" s="120"/>
      <c r="E148" s="121"/>
      <c r="F148" s="117"/>
      <c r="G148" s="13"/>
    </row>
    <row r="149" spans="1:7">
      <c r="A149" s="235" t="s">
        <v>173</v>
      </c>
      <c r="B149" s="235"/>
      <c r="C149" s="235"/>
      <c r="D149" s="235"/>
      <c r="E149" s="103">
        <f>SUM(E4:E147)</f>
        <v>224470</v>
      </c>
      <c r="F149" s="167">
        <f>SUM(F4:F147)</f>
        <v>1.0000000000000007</v>
      </c>
      <c r="G149" s="100">
        <v>3.7</v>
      </c>
    </row>
    <row r="150" spans="1:7">
      <c r="F150" s="19"/>
    </row>
  </sheetData>
  <autoFilter ref="A3:G3">
    <sortState ref="A4:G147">
      <sortCondition ref="A3"/>
    </sortState>
  </autoFilter>
  <mergeCells count="1">
    <mergeCell ref="A149:D14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abSelected="1" workbookViewId="0">
      <selection activeCell="H8" sqref="H8"/>
    </sheetView>
  </sheetViews>
  <sheetFormatPr defaultRowHeight="15"/>
  <cols>
    <col min="2" max="2" width="17.28515625" customWidth="1"/>
    <col min="3" max="3" width="16.7109375" customWidth="1"/>
    <col min="4" max="4" width="16" customWidth="1"/>
    <col min="5" max="5" width="25.5703125" customWidth="1"/>
  </cols>
  <sheetData>
    <row r="1" spans="1:5" ht="25.5">
      <c r="A1" s="229" t="s">
        <v>0</v>
      </c>
      <c r="B1" s="229" t="s">
        <v>1</v>
      </c>
      <c r="C1" s="229" t="s">
        <v>2</v>
      </c>
      <c r="D1" s="229" t="s">
        <v>3</v>
      </c>
      <c r="E1" s="23" t="s">
        <v>583</v>
      </c>
    </row>
    <row r="2" spans="1:5">
      <c r="A2" s="229"/>
      <c r="B2" s="229"/>
      <c r="C2" s="229"/>
      <c r="D2" s="229"/>
      <c r="E2" s="23"/>
    </row>
    <row r="3" spans="1:5" ht="25.5">
      <c r="A3" s="56">
        <v>1</v>
      </c>
      <c r="B3" s="50" t="s">
        <v>14</v>
      </c>
      <c r="C3" s="50" t="s">
        <v>15</v>
      </c>
      <c r="D3" s="50" t="s">
        <v>16</v>
      </c>
      <c r="E3" s="230">
        <v>2710.29</v>
      </c>
    </row>
    <row r="4" spans="1:5" ht="25.5">
      <c r="A4" s="56">
        <v>2</v>
      </c>
      <c r="B4" s="50" t="s">
        <v>14</v>
      </c>
      <c r="C4" s="50" t="s">
        <v>15</v>
      </c>
      <c r="D4" s="50" t="s">
        <v>17</v>
      </c>
      <c r="E4" s="230">
        <v>2113.8000000000002</v>
      </c>
    </row>
    <row r="5" spans="1:5">
      <c r="A5" s="56">
        <v>139</v>
      </c>
      <c r="B5" s="50" t="s">
        <v>167</v>
      </c>
      <c r="C5" s="50" t="s">
        <v>168</v>
      </c>
      <c r="D5" s="50" t="s">
        <v>31</v>
      </c>
      <c r="E5" s="230">
        <v>4689.32</v>
      </c>
    </row>
    <row r="6" spans="1:5">
      <c r="A6" s="56">
        <v>10</v>
      </c>
      <c r="B6" s="50" t="s">
        <v>25</v>
      </c>
      <c r="C6" s="50" t="s">
        <v>26</v>
      </c>
      <c r="D6" s="50" t="s">
        <v>17</v>
      </c>
      <c r="E6" s="230">
        <v>2583.5300000000002</v>
      </c>
    </row>
    <row r="7" spans="1:5">
      <c r="A7" s="56">
        <v>126</v>
      </c>
      <c r="B7" s="50" t="s">
        <v>154</v>
      </c>
      <c r="C7" s="50" t="s">
        <v>155</v>
      </c>
      <c r="D7" s="50" t="s">
        <v>17</v>
      </c>
      <c r="E7" s="230">
        <v>3188.56</v>
      </c>
    </row>
    <row r="8" spans="1:5">
      <c r="A8" s="56">
        <v>3</v>
      </c>
      <c r="B8" s="50" t="s">
        <v>14</v>
      </c>
      <c r="C8" s="50" t="s">
        <v>18</v>
      </c>
      <c r="D8" s="50" t="s">
        <v>17</v>
      </c>
      <c r="E8" s="230">
        <v>2373.25</v>
      </c>
    </row>
    <row r="9" spans="1:5">
      <c r="A9" s="56">
        <v>20</v>
      </c>
      <c r="B9" s="50" t="s">
        <v>36</v>
      </c>
      <c r="C9" s="50" t="s">
        <v>37</v>
      </c>
      <c r="D9" s="50" t="s">
        <v>17</v>
      </c>
      <c r="E9" s="230">
        <v>3713.12</v>
      </c>
    </row>
    <row r="10" spans="1:5">
      <c r="A10" s="56">
        <v>56</v>
      </c>
      <c r="B10" s="50" t="s">
        <v>74</v>
      </c>
      <c r="C10" s="50" t="s">
        <v>75</v>
      </c>
      <c r="D10" s="50" t="s">
        <v>17</v>
      </c>
      <c r="E10" s="230">
        <v>2992.76</v>
      </c>
    </row>
    <row r="11" spans="1:5">
      <c r="A11" s="56">
        <v>11</v>
      </c>
      <c r="B11" s="50" t="s">
        <v>25</v>
      </c>
      <c r="C11" s="50" t="s">
        <v>27</v>
      </c>
      <c r="D11" s="50" t="s">
        <v>17</v>
      </c>
      <c r="E11" s="230">
        <v>3320.21</v>
      </c>
    </row>
    <row r="12" spans="1:5">
      <c r="A12" s="56">
        <v>127</v>
      </c>
      <c r="B12" s="50" t="s">
        <v>154</v>
      </c>
      <c r="C12" s="50" t="s">
        <v>156</v>
      </c>
      <c r="D12" s="50" t="s">
        <v>17</v>
      </c>
      <c r="E12" s="230">
        <v>2082.33</v>
      </c>
    </row>
    <row r="13" spans="1:5">
      <c r="A13" s="56">
        <v>12</v>
      </c>
      <c r="B13" s="50" t="s">
        <v>25</v>
      </c>
      <c r="C13" s="50" t="s">
        <v>28</v>
      </c>
      <c r="D13" s="50" t="s">
        <v>16</v>
      </c>
      <c r="E13" s="230">
        <v>3193.3</v>
      </c>
    </row>
    <row r="14" spans="1:5">
      <c r="A14" s="56">
        <v>13</v>
      </c>
      <c r="B14" s="50" t="s">
        <v>25</v>
      </c>
      <c r="C14" s="50" t="s">
        <v>28</v>
      </c>
      <c r="D14" s="50" t="s">
        <v>17</v>
      </c>
      <c r="E14" s="230">
        <v>3625.96</v>
      </c>
    </row>
    <row r="15" spans="1:5">
      <c r="A15" s="56">
        <v>128</v>
      </c>
      <c r="B15" s="50" t="s">
        <v>154</v>
      </c>
      <c r="C15" s="50" t="s">
        <v>157</v>
      </c>
      <c r="D15" s="50" t="s">
        <v>31</v>
      </c>
      <c r="E15" s="230">
        <v>5568.48</v>
      </c>
    </row>
    <row r="16" spans="1:5">
      <c r="A16" s="56">
        <v>14</v>
      </c>
      <c r="B16" s="50" t="s">
        <v>25</v>
      </c>
      <c r="C16" s="50" t="s">
        <v>29</v>
      </c>
      <c r="D16" s="50" t="s">
        <v>17</v>
      </c>
      <c r="E16" s="230">
        <v>2309.7199999999998</v>
      </c>
    </row>
    <row r="17" spans="1:5">
      <c r="A17" s="56">
        <v>85</v>
      </c>
      <c r="B17" s="50" t="s">
        <v>109</v>
      </c>
      <c r="C17" s="50" t="s">
        <v>110</v>
      </c>
      <c r="D17" s="50" t="s">
        <v>17</v>
      </c>
      <c r="E17" s="230">
        <v>1849.5</v>
      </c>
    </row>
    <row r="18" spans="1:5">
      <c r="A18" s="56">
        <v>95</v>
      </c>
      <c r="B18" s="50" t="s">
        <v>120</v>
      </c>
      <c r="C18" s="50" t="s">
        <v>121</v>
      </c>
      <c r="D18" s="50" t="s">
        <v>17</v>
      </c>
      <c r="E18" s="230">
        <v>3079.49</v>
      </c>
    </row>
    <row r="19" spans="1:5">
      <c r="A19" s="56">
        <v>78</v>
      </c>
      <c r="B19" s="50" t="s">
        <v>102</v>
      </c>
      <c r="C19" s="50" t="s">
        <v>103</v>
      </c>
      <c r="D19" s="50" t="s">
        <v>17</v>
      </c>
      <c r="E19" s="230">
        <v>2210.66</v>
      </c>
    </row>
    <row r="20" spans="1:5">
      <c r="A20" s="56">
        <v>115</v>
      </c>
      <c r="B20" s="50" t="s">
        <v>141</v>
      </c>
      <c r="C20" s="50" t="s">
        <v>142</v>
      </c>
      <c r="D20" s="50" t="s">
        <v>17</v>
      </c>
      <c r="E20" s="230">
        <v>2906.9</v>
      </c>
    </row>
    <row r="21" spans="1:5">
      <c r="A21" s="56">
        <v>28</v>
      </c>
      <c r="B21" s="50" t="s">
        <v>45</v>
      </c>
      <c r="C21" s="50" t="s">
        <v>46</v>
      </c>
      <c r="D21" s="50" t="s">
        <v>16</v>
      </c>
      <c r="E21" s="230">
        <v>3049.36</v>
      </c>
    </row>
    <row r="22" spans="1:5">
      <c r="A22" s="56">
        <v>29</v>
      </c>
      <c r="B22" s="50" t="s">
        <v>45</v>
      </c>
      <c r="C22" s="50" t="s">
        <v>46</v>
      </c>
      <c r="D22" s="50" t="s">
        <v>17</v>
      </c>
      <c r="E22" s="230">
        <v>1862.17</v>
      </c>
    </row>
    <row r="23" spans="1:5">
      <c r="A23" s="56">
        <v>106</v>
      </c>
      <c r="B23" s="50" t="s">
        <v>132</v>
      </c>
      <c r="C23" s="50" t="s">
        <v>133</v>
      </c>
      <c r="D23" s="50" t="s">
        <v>16</v>
      </c>
      <c r="E23" s="230">
        <v>2685.82</v>
      </c>
    </row>
    <row r="24" spans="1:5">
      <c r="A24" s="56">
        <v>107</v>
      </c>
      <c r="B24" s="50" t="s">
        <v>132</v>
      </c>
      <c r="C24" s="50" t="s">
        <v>133</v>
      </c>
      <c r="D24" s="50" t="s">
        <v>17</v>
      </c>
      <c r="E24" s="230">
        <v>2439.9</v>
      </c>
    </row>
    <row r="25" spans="1:5">
      <c r="A25" s="56">
        <v>129</v>
      </c>
      <c r="B25" s="50" t="s">
        <v>154</v>
      </c>
      <c r="C25" s="50" t="s">
        <v>158</v>
      </c>
      <c r="D25" s="50" t="s">
        <v>17</v>
      </c>
      <c r="E25" s="230">
        <v>2655.91</v>
      </c>
    </row>
    <row r="26" spans="1:5">
      <c r="A26" s="56">
        <v>130</v>
      </c>
      <c r="B26" s="50" t="s">
        <v>154</v>
      </c>
      <c r="C26" s="50" t="s">
        <v>159</v>
      </c>
      <c r="D26" s="50" t="s">
        <v>31</v>
      </c>
      <c r="E26" s="230">
        <v>2723.85</v>
      </c>
    </row>
    <row r="27" spans="1:5">
      <c r="A27" s="56">
        <v>57</v>
      </c>
      <c r="B27" s="50" t="s">
        <v>74</v>
      </c>
      <c r="C27" s="50" t="s">
        <v>76</v>
      </c>
      <c r="D27" s="50" t="s">
        <v>17</v>
      </c>
      <c r="E27" s="230">
        <v>2680.9</v>
      </c>
    </row>
    <row r="28" spans="1:5" ht="25.5">
      <c r="A28" s="56">
        <v>35</v>
      </c>
      <c r="B28" s="50" t="s">
        <v>52</v>
      </c>
      <c r="C28" s="50" t="s">
        <v>53</v>
      </c>
      <c r="D28" s="50" t="s">
        <v>17</v>
      </c>
      <c r="E28" s="230">
        <v>2313.37</v>
      </c>
    </row>
    <row r="29" spans="1:5">
      <c r="A29" s="56">
        <v>4</v>
      </c>
      <c r="B29" s="50" t="s">
        <v>14</v>
      </c>
      <c r="C29" s="50" t="s">
        <v>19</v>
      </c>
      <c r="D29" s="50" t="s">
        <v>16</v>
      </c>
      <c r="E29" s="230">
        <v>4168.41</v>
      </c>
    </row>
    <row r="30" spans="1:5">
      <c r="A30" s="56">
        <v>108</v>
      </c>
      <c r="B30" s="50" t="s">
        <v>132</v>
      </c>
      <c r="C30" s="50" t="s">
        <v>134</v>
      </c>
      <c r="D30" s="50" t="s">
        <v>17</v>
      </c>
      <c r="E30" s="230">
        <v>2497.81</v>
      </c>
    </row>
    <row r="31" spans="1:5">
      <c r="A31" s="56">
        <v>69</v>
      </c>
      <c r="B31" s="50" t="s">
        <v>91</v>
      </c>
      <c r="C31" s="50" t="s">
        <v>92</v>
      </c>
      <c r="D31" s="50" t="s">
        <v>17</v>
      </c>
      <c r="E31" s="230">
        <v>2593.86</v>
      </c>
    </row>
    <row r="32" spans="1:5">
      <c r="A32" s="56">
        <v>47</v>
      </c>
      <c r="B32" s="50" t="s">
        <v>65</v>
      </c>
      <c r="C32" s="50" t="s">
        <v>66</v>
      </c>
      <c r="D32" s="50" t="s">
        <v>17</v>
      </c>
      <c r="E32" s="230">
        <v>2398.7399999999998</v>
      </c>
    </row>
    <row r="33" spans="1:5" ht="25.5">
      <c r="A33" s="56">
        <v>21</v>
      </c>
      <c r="B33" s="50" t="s">
        <v>36</v>
      </c>
      <c r="C33" s="50" t="s">
        <v>38</v>
      </c>
      <c r="D33" s="50" t="s">
        <v>17</v>
      </c>
      <c r="E33" s="230">
        <v>3161.45</v>
      </c>
    </row>
    <row r="34" spans="1:5">
      <c r="A34" s="56">
        <v>121</v>
      </c>
      <c r="B34" s="50" t="s">
        <v>148</v>
      </c>
      <c r="C34" s="50" t="s">
        <v>149</v>
      </c>
      <c r="D34" s="50" t="s">
        <v>17</v>
      </c>
      <c r="E34" s="230">
        <v>3472.94</v>
      </c>
    </row>
    <row r="35" spans="1:5">
      <c r="A35" s="56">
        <v>22</v>
      </c>
      <c r="B35" s="50" t="s">
        <v>36</v>
      </c>
      <c r="C35" s="50" t="s">
        <v>39</v>
      </c>
      <c r="D35" s="50" t="s">
        <v>17</v>
      </c>
      <c r="E35" s="230">
        <v>2732.51</v>
      </c>
    </row>
    <row r="36" spans="1:5">
      <c r="A36" s="56">
        <v>79</v>
      </c>
      <c r="B36" s="50" t="s">
        <v>102</v>
      </c>
      <c r="C36" s="50" t="s">
        <v>104</v>
      </c>
      <c r="D36" s="50" t="s">
        <v>17</v>
      </c>
      <c r="E36" s="230">
        <v>2754.59</v>
      </c>
    </row>
    <row r="37" spans="1:5">
      <c r="A37" s="56">
        <v>58</v>
      </c>
      <c r="B37" s="50" t="s">
        <v>74</v>
      </c>
      <c r="C37" s="50" t="s">
        <v>77</v>
      </c>
      <c r="D37" s="50" t="s">
        <v>31</v>
      </c>
      <c r="E37" s="230">
        <v>2487.7600000000002</v>
      </c>
    </row>
    <row r="38" spans="1:5">
      <c r="A38" s="56">
        <v>96</v>
      </c>
      <c r="B38" s="50" t="s">
        <v>120</v>
      </c>
      <c r="C38" s="50" t="s">
        <v>122</v>
      </c>
      <c r="D38" s="50" t="s">
        <v>17</v>
      </c>
      <c r="E38" s="230">
        <v>3136.81</v>
      </c>
    </row>
    <row r="39" spans="1:5">
      <c r="A39" s="56">
        <v>97</v>
      </c>
      <c r="B39" s="50" t="s">
        <v>120</v>
      </c>
      <c r="C39" s="50" t="s">
        <v>123</v>
      </c>
      <c r="D39" s="50" t="s">
        <v>17</v>
      </c>
      <c r="E39" s="230">
        <v>2597.88</v>
      </c>
    </row>
    <row r="40" spans="1:5">
      <c r="A40" s="56">
        <v>131</v>
      </c>
      <c r="B40" s="50" t="s">
        <v>154</v>
      </c>
      <c r="C40" s="50" t="s">
        <v>160</v>
      </c>
      <c r="D40" s="50" t="s">
        <v>17</v>
      </c>
      <c r="E40" s="230">
        <v>2537.61</v>
      </c>
    </row>
    <row r="41" spans="1:5">
      <c r="A41" s="56">
        <v>140</v>
      </c>
      <c r="B41" s="50" t="s">
        <v>167</v>
      </c>
      <c r="C41" s="50" t="s">
        <v>169</v>
      </c>
      <c r="D41" s="50" t="s">
        <v>17</v>
      </c>
      <c r="E41" s="230">
        <v>2919.84</v>
      </c>
    </row>
    <row r="42" spans="1:5">
      <c r="A42" s="56">
        <v>48</v>
      </c>
      <c r="B42" s="50" t="s">
        <v>65</v>
      </c>
      <c r="C42" s="50" t="s">
        <v>67</v>
      </c>
      <c r="D42" s="50" t="s">
        <v>31</v>
      </c>
      <c r="E42" s="230">
        <v>2638.85</v>
      </c>
    </row>
    <row r="43" spans="1:5" ht="25.5">
      <c r="A43" s="56">
        <v>36</v>
      </c>
      <c r="B43" s="50" t="s">
        <v>52</v>
      </c>
      <c r="C43" s="50" t="s">
        <v>54</v>
      </c>
      <c r="D43" s="50" t="s">
        <v>16</v>
      </c>
      <c r="E43" s="230">
        <v>3141.83</v>
      </c>
    </row>
    <row r="44" spans="1:5" ht="25.5">
      <c r="A44" s="56">
        <v>37</v>
      </c>
      <c r="B44" s="50" t="s">
        <v>52</v>
      </c>
      <c r="C44" s="50" t="s">
        <v>54</v>
      </c>
      <c r="D44" s="50" t="s">
        <v>17</v>
      </c>
      <c r="E44" s="230">
        <v>2081.71</v>
      </c>
    </row>
    <row r="45" spans="1:5">
      <c r="A45" s="56">
        <v>116</v>
      </c>
      <c r="B45" s="50" t="s">
        <v>141</v>
      </c>
      <c r="C45" s="50" t="s">
        <v>143</v>
      </c>
      <c r="D45" s="50" t="s">
        <v>17</v>
      </c>
      <c r="E45" s="230">
        <v>2754.21</v>
      </c>
    </row>
    <row r="46" spans="1:5">
      <c r="A46" s="56">
        <v>15</v>
      </c>
      <c r="B46" s="50" t="s">
        <v>25</v>
      </c>
      <c r="C46" s="50" t="s">
        <v>30</v>
      </c>
      <c r="D46" s="50" t="s">
        <v>31</v>
      </c>
      <c r="E46" s="230">
        <v>2322.65</v>
      </c>
    </row>
    <row r="47" spans="1:5">
      <c r="A47" s="56">
        <v>41</v>
      </c>
      <c r="B47" s="50" t="s">
        <v>58</v>
      </c>
      <c r="C47" s="50" t="s">
        <v>59</v>
      </c>
      <c r="D47" s="50" t="s">
        <v>17</v>
      </c>
      <c r="E47" s="230">
        <v>4175.04</v>
      </c>
    </row>
    <row r="48" spans="1:5">
      <c r="A48" s="56">
        <v>42</v>
      </c>
      <c r="B48" s="50" t="s">
        <v>58</v>
      </c>
      <c r="C48" s="50" t="s">
        <v>60</v>
      </c>
      <c r="D48" s="50" t="s">
        <v>17</v>
      </c>
      <c r="E48" s="230">
        <v>2741.59</v>
      </c>
    </row>
    <row r="49" spans="1:5">
      <c r="A49" s="56">
        <v>49</v>
      </c>
      <c r="B49" s="50" t="s">
        <v>65</v>
      </c>
      <c r="C49" s="50" t="s">
        <v>68</v>
      </c>
      <c r="D49" s="50" t="s">
        <v>16</v>
      </c>
      <c r="E49" s="230">
        <v>3413.47</v>
      </c>
    </row>
    <row r="50" spans="1:5">
      <c r="A50" s="56">
        <v>50</v>
      </c>
      <c r="B50" s="50" t="s">
        <v>65</v>
      </c>
      <c r="C50" s="50" t="s">
        <v>68</v>
      </c>
      <c r="D50" s="50" t="s">
        <v>17</v>
      </c>
      <c r="E50" s="230">
        <v>4001.1</v>
      </c>
    </row>
    <row r="51" spans="1:5">
      <c r="A51" s="56">
        <v>132</v>
      </c>
      <c r="B51" s="50" t="s">
        <v>154</v>
      </c>
      <c r="C51" s="50" t="s">
        <v>161</v>
      </c>
      <c r="D51" s="50" t="s">
        <v>31</v>
      </c>
      <c r="E51" s="230">
        <v>2002.88</v>
      </c>
    </row>
    <row r="52" spans="1:5" ht="25.5">
      <c r="A52" s="56">
        <v>16</v>
      </c>
      <c r="B52" s="50" t="s">
        <v>25</v>
      </c>
      <c r="C52" s="50" t="s">
        <v>32</v>
      </c>
      <c r="D52" s="50" t="s">
        <v>31</v>
      </c>
      <c r="E52" s="230">
        <v>2192.77</v>
      </c>
    </row>
    <row r="53" spans="1:5">
      <c r="A53" s="56">
        <v>51</v>
      </c>
      <c r="B53" s="50" t="s">
        <v>65</v>
      </c>
      <c r="C53" s="50" t="s">
        <v>69</v>
      </c>
      <c r="D53" s="50" t="s">
        <v>31</v>
      </c>
      <c r="E53" s="230">
        <v>4348.6499999999996</v>
      </c>
    </row>
    <row r="54" spans="1:5" ht="25.5">
      <c r="A54" s="56">
        <v>141</v>
      </c>
      <c r="B54" s="50" t="s">
        <v>167</v>
      </c>
      <c r="C54" s="50" t="s">
        <v>170</v>
      </c>
      <c r="D54" s="50" t="s">
        <v>31</v>
      </c>
      <c r="E54" s="230">
        <v>1959.9</v>
      </c>
    </row>
    <row r="55" spans="1:5">
      <c r="A55" s="56">
        <v>70</v>
      </c>
      <c r="B55" s="50" t="s">
        <v>91</v>
      </c>
      <c r="C55" s="50" t="s">
        <v>93</v>
      </c>
      <c r="D55" s="50" t="s">
        <v>17</v>
      </c>
      <c r="E55" s="230">
        <v>2098.1</v>
      </c>
    </row>
    <row r="56" spans="1:5">
      <c r="A56" s="56">
        <v>98</v>
      </c>
      <c r="B56" s="50" t="s">
        <v>120</v>
      </c>
      <c r="C56" s="50" t="s">
        <v>124</v>
      </c>
      <c r="D56" s="50" t="s">
        <v>17</v>
      </c>
      <c r="E56" s="230">
        <v>2526</v>
      </c>
    </row>
    <row r="57" spans="1:5">
      <c r="A57" s="56">
        <v>91</v>
      </c>
      <c r="B57" s="50" t="s">
        <v>115</v>
      </c>
      <c r="C57" s="50" t="s">
        <v>116</v>
      </c>
      <c r="D57" s="50" t="s">
        <v>31</v>
      </c>
      <c r="E57" s="230">
        <v>2227.42</v>
      </c>
    </row>
    <row r="58" spans="1:5">
      <c r="A58" s="56">
        <v>73</v>
      </c>
      <c r="B58" s="50" t="s">
        <v>96</v>
      </c>
      <c r="C58" s="50" t="s">
        <v>97</v>
      </c>
      <c r="D58" s="50" t="s">
        <v>31</v>
      </c>
      <c r="E58" s="230">
        <v>2172.23</v>
      </c>
    </row>
    <row r="59" spans="1:5">
      <c r="A59" s="56">
        <v>117</v>
      </c>
      <c r="B59" s="50" t="s">
        <v>141</v>
      </c>
      <c r="C59" s="50" t="s">
        <v>144</v>
      </c>
      <c r="D59" s="50" t="s">
        <v>17</v>
      </c>
      <c r="E59" s="230">
        <v>2007.64</v>
      </c>
    </row>
    <row r="60" spans="1:5">
      <c r="A60" s="56">
        <v>30</v>
      </c>
      <c r="B60" s="50" t="s">
        <v>45</v>
      </c>
      <c r="C60" s="50" t="s">
        <v>47</v>
      </c>
      <c r="D60" s="50" t="s">
        <v>17</v>
      </c>
      <c r="E60" s="230">
        <v>2532.44</v>
      </c>
    </row>
    <row r="61" spans="1:5">
      <c r="A61" s="56">
        <v>59</v>
      </c>
      <c r="B61" s="50" t="s">
        <v>74</v>
      </c>
      <c r="C61" s="50" t="s">
        <v>78</v>
      </c>
      <c r="D61" s="50" t="s">
        <v>17</v>
      </c>
      <c r="E61" s="230">
        <v>2020.28</v>
      </c>
    </row>
    <row r="62" spans="1:5">
      <c r="A62" s="56">
        <v>5</v>
      </c>
      <c r="B62" s="50" t="s">
        <v>14</v>
      </c>
      <c r="C62" s="50" t="s">
        <v>20</v>
      </c>
      <c r="D62" s="50" t="s">
        <v>17</v>
      </c>
      <c r="E62" s="230">
        <v>2607.5300000000002</v>
      </c>
    </row>
    <row r="63" spans="1:5">
      <c r="A63" s="56">
        <v>23</v>
      </c>
      <c r="B63" s="50" t="s">
        <v>36</v>
      </c>
      <c r="C63" s="50" t="s">
        <v>40</v>
      </c>
      <c r="D63" s="50" t="s">
        <v>31</v>
      </c>
      <c r="E63" s="230">
        <v>2878.85</v>
      </c>
    </row>
    <row r="64" spans="1:5">
      <c r="A64" s="56">
        <v>133</v>
      </c>
      <c r="B64" s="50" t="s">
        <v>154</v>
      </c>
      <c r="C64" s="50" t="s">
        <v>162</v>
      </c>
      <c r="D64" s="50" t="s">
        <v>16</v>
      </c>
      <c r="E64" s="230">
        <v>3380.49</v>
      </c>
    </row>
    <row r="65" spans="1:5">
      <c r="A65" s="56">
        <v>134</v>
      </c>
      <c r="B65" s="50" t="s">
        <v>154</v>
      </c>
      <c r="C65" s="50" t="s">
        <v>162</v>
      </c>
      <c r="D65" s="50" t="s">
        <v>17</v>
      </c>
      <c r="E65" s="230">
        <v>2351.2600000000002</v>
      </c>
    </row>
    <row r="66" spans="1:5" ht="25.5">
      <c r="A66" s="56">
        <v>38</v>
      </c>
      <c r="B66" s="50" t="s">
        <v>52</v>
      </c>
      <c r="C66" s="50" t="s">
        <v>55</v>
      </c>
      <c r="D66" s="50" t="s">
        <v>31</v>
      </c>
      <c r="E66" s="230">
        <v>2996.49</v>
      </c>
    </row>
    <row r="67" spans="1:5">
      <c r="A67" s="56">
        <v>52</v>
      </c>
      <c r="B67" s="50" t="s">
        <v>65</v>
      </c>
      <c r="C67" s="50" t="s">
        <v>70</v>
      </c>
      <c r="D67" s="50" t="s">
        <v>31</v>
      </c>
      <c r="E67" s="230">
        <v>2816.43</v>
      </c>
    </row>
    <row r="68" spans="1:5">
      <c r="A68" s="56">
        <v>122</v>
      </c>
      <c r="B68" s="50" t="s">
        <v>148</v>
      </c>
      <c r="C68" s="50" t="s">
        <v>150</v>
      </c>
      <c r="D68" s="50" t="s">
        <v>17</v>
      </c>
      <c r="E68" s="230">
        <v>2740.28</v>
      </c>
    </row>
    <row r="69" spans="1:5">
      <c r="A69" s="56">
        <v>60</v>
      </c>
      <c r="B69" s="50" t="s">
        <v>74</v>
      </c>
      <c r="C69" s="50" t="s">
        <v>79</v>
      </c>
      <c r="D69" s="50" t="s">
        <v>16</v>
      </c>
      <c r="E69" s="230">
        <v>2885.33</v>
      </c>
    </row>
    <row r="70" spans="1:5">
      <c r="A70" s="56">
        <v>61</v>
      </c>
      <c r="B70" s="50" t="s">
        <v>74</v>
      </c>
      <c r="C70" s="50" t="s">
        <v>79</v>
      </c>
      <c r="D70" s="50" t="s">
        <v>17</v>
      </c>
      <c r="E70" s="230">
        <v>2069.52</v>
      </c>
    </row>
    <row r="71" spans="1:5">
      <c r="A71" s="56">
        <v>31</v>
      </c>
      <c r="B71" s="50" t="s">
        <v>45</v>
      </c>
      <c r="C71" s="50" t="s">
        <v>48</v>
      </c>
      <c r="D71" s="50" t="s">
        <v>17</v>
      </c>
      <c r="E71" s="230">
        <v>2754.89</v>
      </c>
    </row>
    <row r="72" spans="1:5">
      <c r="A72" s="56">
        <v>99</v>
      </c>
      <c r="B72" s="50" t="s">
        <v>120</v>
      </c>
      <c r="C72" s="50" t="s">
        <v>125</v>
      </c>
      <c r="D72" s="50" t="s">
        <v>17</v>
      </c>
      <c r="E72" s="230">
        <v>2585.77</v>
      </c>
    </row>
    <row r="73" spans="1:5">
      <c r="A73" s="56">
        <v>135</v>
      </c>
      <c r="B73" s="50" t="s">
        <v>154</v>
      </c>
      <c r="C73" s="50" t="s">
        <v>163</v>
      </c>
      <c r="D73" s="50" t="s">
        <v>17</v>
      </c>
      <c r="E73" s="230">
        <v>3352.58</v>
      </c>
    </row>
    <row r="74" spans="1:5">
      <c r="A74" s="56">
        <v>109</v>
      </c>
      <c r="B74" s="50" t="s">
        <v>132</v>
      </c>
      <c r="C74" s="50" t="s">
        <v>135</v>
      </c>
      <c r="D74" s="50" t="s">
        <v>17</v>
      </c>
      <c r="E74" s="230">
        <v>3180.3</v>
      </c>
    </row>
    <row r="75" spans="1:5">
      <c r="A75" s="56">
        <v>136</v>
      </c>
      <c r="B75" s="50" t="s">
        <v>154</v>
      </c>
      <c r="C75" s="50" t="s">
        <v>164</v>
      </c>
      <c r="D75" s="50" t="s">
        <v>31</v>
      </c>
      <c r="E75" s="230">
        <v>3039.6</v>
      </c>
    </row>
    <row r="76" spans="1:5">
      <c r="A76" s="56">
        <v>118</v>
      </c>
      <c r="B76" s="50" t="s">
        <v>141</v>
      </c>
      <c r="C76" s="50" t="s">
        <v>145</v>
      </c>
      <c r="D76" s="50" t="s">
        <v>17</v>
      </c>
      <c r="E76" s="230">
        <v>2724.15</v>
      </c>
    </row>
    <row r="77" spans="1:5">
      <c r="A77" s="56">
        <v>137</v>
      </c>
      <c r="B77" s="50" t="s">
        <v>154</v>
      </c>
      <c r="C77" s="50" t="s">
        <v>165</v>
      </c>
      <c r="D77" s="50" t="s">
        <v>31</v>
      </c>
      <c r="E77" s="230">
        <v>2457.38</v>
      </c>
    </row>
    <row r="78" spans="1:5">
      <c r="A78" s="56">
        <v>142</v>
      </c>
      <c r="B78" s="50" t="s">
        <v>167</v>
      </c>
      <c r="C78" s="50" t="s">
        <v>171</v>
      </c>
      <c r="D78" s="50" t="s">
        <v>31</v>
      </c>
      <c r="E78" s="230">
        <v>2026.58</v>
      </c>
    </row>
    <row r="79" spans="1:5">
      <c r="A79" s="56">
        <v>43</v>
      </c>
      <c r="B79" s="50" t="s">
        <v>58</v>
      </c>
      <c r="C79" s="50" t="s">
        <v>61</v>
      </c>
      <c r="D79" s="50" t="s">
        <v>31</v>
      </c>
      <c r="E79" s="230">
        <v>2939.34</v>
      </c>
    </row>
    <row r="80" spans="1:5">
      <c r="A80" s="56">
        <v>110</v>
      </c>
      <c r="B80" s="50" t="s">
        <v>132</v>
      </c>
      <c r="C80" s="50" t="s">
        <v>136</v>
      </c>
      <c r="D80" s="50" t="s">
        <v>17</v>
      </c>
      <c r="E80" s="230">
        <v>2943.97</v>
      </c>
    </row>
    <row r="81" spans="1:5">
      <c r="A81" s="56">
        <v>111</v>
      </c>
      <c r="B81" s="50" t="s">
        <v>132</v>
      </c>
      <c r="C81" s="50" t="s">
        <v>137</v>
      </c>
      <c r="D81" s="50" t="s">
        <v>17</v>
      </c>
      <c r="E81" s="230">
        <v>3714.01</v>
      </c>
    </row>
    <row r="82" spans="1:5">
      <c r="A82" s="56">
        <v>65</v>
      </c>
      <c r="B82" s="50" t="s">
        <v>83</v>
      </c>
      <c r="C82" s="50" t="s">
        <v>84</v>
      </c>
      <c r="D82" s="50" t="s">
        <v>16</v>
      </c>
      <c r="E82" s="230">
        <v>4353.6400000000003</v>
      </c>
    </row>
    <row r="83" spans="1:5">
      <c r="A83" s="56">
        <v>66</v>
      </c>
      <c r="B83" s="50" t="s">
        <v>85</v>
      </c>
      <c r="C83" s="50" t="s">
        <v>86</v>
      </c>
      <c r="D83" s="50" t="s">
        <v>16</v>
      </c>
      <c r="E83" s="230">
        <v>3580.79</v>
      </c>
    </row>
    <row r="84" spans="1:5">
      <c r="A84" s="56">
        <v>67</v>
      </c>
      <c r="B84" s="50" t="s">
        <v>87</v>
      </c>
      <c r="C84" s="50" t="s">
        <v>88</v>
      </c>
      <c r="D84" s="50" t="s">
        <v>16</v>
      </c>
      <c r="E84" s="230">
        <v>4337.17</v>
      </c>
    </row>
    <row r="85" spans="1:5">
      <c r="A85" s="56">
        <v>68</v>
      </c>
      <c r="B85" s="50" t="s">
        <v>89</v>
      </c>
      <c r="C85" s="50" t="s">
        <v>90</v>
      </c>
      <c r="D85" s="50" t="s">
        <v>16</v>
      </c>
      <c r="E85" s="230">
        <v>4321.8500000000004</v>
      </c>
    </row>
    <row r="86" spans="1:5">
      <c r="A86" s="56">
        <v>71</v>
      </c>
      <c r="B86" s="50" t="s">
        <v>91</v>
      </c>
      <c r="C86" s="50" t="s">
        <v>94</v>
      </c>
      <c r="D86" s="50" t="s">
        <v>31</v>
      </c>
      <c r="E86" s="230">
        <v>3575.34</v>
      </c>
    </row>
    <row r="87" spans="1:5">
      <c r="A87" s="56">
        <v>74</v>
      </c>
      <c r="B87" s="50" t="s">
        <v>96</v>
      </c>
      <c r="C87" s="50" t="s">
        <v>98</v>
      </c>
      <c r="D87" s="50" t="s">
        <v>31</v>
      </c>
      <c r="E87" s="230">
        <v>2093.09</v>
      </c>
    </row>
    <row r="88" spans="1:5">
      <c r="A88" s="56">
        <v>75</v>
      </c>
      <c r="B88" s="50" t="s">
        <v>96</v>
      </c>
      <c r="C88" s="50" t="s">
        <v>99</v>
      </c>
      <c r="D88" s="50" t="s">
        <v>31</v>
      </c>
      <c r="E88" s="230">
        <v>2732.88</v>
      </c>
    </row>
    <row r="89" spans="1:5">
      <c r="A89" s="56">
        <v>6</v>
      </c>
      <c r="B89" s="50" t="s">
        <v>14</v>
      </c>
      <c r="C89" s="50" t="s">
        <v>21</v>
      </c>
      <c r="D89" s="50" t="s">
        <v>16</v>
      </c>
      <c r="E89" s="230">
        <v>4621.3</v>
      </c>
    </row>
    <row r="90" spans="1:5">
      <c r="A90" s="56">
        <v>24</v>
      </c>
      <c r="B90" s="50" t="s">
        <v>36</v>
      </c>
      <c r="C90" s="50" t="s">
        <v>41</v>
      </c>
      <c r="D90" s="50" t="s">
        <v>17</v>
      </c>
      <c r="E90" s="230">
        <v>4116.8999999999996</v>
      </c>
    </row>
    <row r="91" spans="1:5">
      <c r="A91" s="56">
        <v>100</v>
      </c>
      <c r="B91" s="50" t="s">
        <v>120</v>
      </c>
      <c r="C91" s="50" t="s">
        <v>126</v>
      </c>
      <c r="D91" s="50" t="s">
        <v>31</v>
      </c>
      <c r="E91" s="230">
        <v>2286.94</v>
      </c>
    </row>
    <row r="92" spans="1:5">
      <c r="A92" s="56">
        <v>112</v>
      </c>
      <c r="B92" s="50" t="s">
        <v>132</v>
      </c>
      <c r="C92" s="50" t="s">
        <v>138</v>
      </c>
      <c r="D92" s="50" t="s">
        <v>17</v>
      </c>
      <c r="E92" s="230">
        <v>2259.1</v>
      </c>
    </row>
    <row r="93" spans="1:5">
      <c r="A93" s="56">
        <v>101</v>
      </c>
      <c r="B93" s="50" t="s">
        <v>120</v>
      </c>
      <c r="C93" s="50" t="s">
        <v>127</v>
      </c>
      <c r="D93" s="50" t="s">
        <v>17</v>
      </c>
      <c r="E93" s="230">
        <v>3252.32</v>
      </c>
    </row>
    <row r="94" spans="1:5">
      <c r="A94" s="56">
        <v>17</v>
      </c>
      <c r="B94" s="50" t="s">
        <v>25</v>
      </c>
      <c r="C94" s="50" t="s">
        <v>33</v>
      </c>
      <c r="D94" s="50" t="s">
        <v>17</v>
      </c>
      <c r="E94" s="230">
        <v>2605.94</v>
      </c>
    </row>
    <row r="95" spans="1:5">
      <c r="A95" s="56">
        <v>25</v>
      </c>
      <c r="B95" s="50" t="s">
        <v>36</v>
      </c>
      <c r="C95" s="50" t="s">
        <v>42</v>
      </c>
      <c r="D95" s="50" t="s">
        <v>17</v>
      </c>
      <c r="E95" s="230">
        <v>4800.41</v>
      </c>
    </row>
    <row r="96" spans="1:5">
      <c r="A96" s="56">
        <v>80</v>
      </c>
      <c r="B96" s="50" t="s">
        <v>102</v>
      </c>
      <c r="C96" s="50" t="s">
        <v>105</v>
      </c>
      <c r="D96" s="50" t="s">
        <v>17</v>
      </c>
      <c r="E96" s="230">
        <v>2033.48</v>
      </c>
    </row>
    <row r="97" spans="1:5">
      <c r="A97" s="56">
        <v>53</v>
      </c>
      <c r="B97" s="50" t="s">
        <v>65</v>
      </c>
      <c r="C97" s="50" t="s">
        <v>71</v>
      </c>
      <c r="D97" s="50" t="s">
        <v>31</v>
      </c>
      <c r="E97" s="230">
        <v>3034.6</v>
      </c>
    </row>
    <row r="98" spans="1:5">
      <c r="A98" s="56">
        <v>32</v>
      </c>
      <c r="B98" s="50" t="s">
        <v>45</v>
      </c>
      <c r="C98" s="50" t="s">
        <v>49</v>
      </c>
      <c r="D98" s="50" t="s">
        <v>17</v>
      </c>
      <c r="E98" s="230">
        <v>2857.09</v>
      </c>
    </row>
    <row r="99" spans="1:5">
      <c r="A99" s="56">
        <v>81</v>
      </c>
      <c r="B99" s="50" t="s">
        <v>102</v>
      </c>
      <c r="C99" s="50" t="s">
        <v>106</v>
      </c>
      <c r="D99" s="50" t="s">
        <v>31</v>
      </c>
      <c r="E99" s="230">
        <v>2535.59</v>
      </c>
    </row>
    <row r="100" spans="1:5">
      <c r="A100" s="56">
        <v>123</v>
      </c>
      <c r="B100" s="50" t="s">
        <v>148</v>
      </c>
      <c r="C100" s="50" t="s">
        <v>151</v>
      </c>
      <c r="D100" s="50" t="s">
        <v>17</v>
      </c>
      <c r="E100" s="230">
        <v>3613.54</v>
      </c>
    </row>
    <row r="101" spans="1:5">
      <c r="A101" s="56">
        <v>102</v>
      </c>
      <c r="B101" s="50" t="s">
        <v>120</v>
      </c>
      <c r="C101" s="50" t="s">
        <v>128</v>
      </c>
      <c r="D101" s="50" t="s">
        <v>17</v>
      </c>
      <c r="E101" s="230">
        <v>2668.91</v>
      </c>
    </row>
    <row r="102" spans="1:5">
      <c r="A102" s="56">
        <v>7</v>
      </c>
      <c r="B102" s="50" t="s">
        <v>14</v>
      </c>
      <c r="C102" s="50" t="s">
        <v>22</v>
      </c>
      <c r="D102" s="50" t="s">
        <v>17</v>
      </c>
      <c r="E102" s="230">
        <v>1962.35</v>
      </c>
    </row>
    <row r="103" spans="1:5" ht="25.5">
      <c r="A103" s="56">
        <v>39</v>
      </c>
      <c r="B103" s="50" t="s">
        <v>52</v>
      </c>
      <c r="C103" s="50" t="s">
        <v>56</v>
      </c>
      <c r="D103" s="50" t="s">
        <v>17</v>
      </c>
      <c r="E103" s="230">
        <v>2112.16</v>
      </c>
    </row>
    <row r="104" spans="1:5">
      <c r="A104" s="56">
        <v>82</v>
      </c>
      <c r="B104" s="50" t="s">
        <v>102</v>
      </c>
      <c r="C104" s="50" t="s">
        <v>107</v>
      </c>
      <c r="D104" s="50" t="s">
        <v>16</v>
      </c>
      <c r="E104" s="230">
        <v>3252.17</v>
      </c>
    </row>
    <row r="105" spans="1:5">
      <c r="A105" s="56">
        <v>83</v>
      </c>
      <c r="B105" s="50" t="s">
        <v>102</v>
      </c>
      <c r="C105" s="50" t="s">
        <v>107</v>
      </c>
      <c r="D105" s="50" t="s">
        <v>17</v>
      </c>
      <c r="E105" s="230">
        <v>3205.04</v>
      </c>
    </row>
    <row r="106" spans="1:5">
      <c r="A106" s="56">
        <v>44</v>
      </c>
      <c r="B106" s="50" t="s">
        <v>58</v>
      </c>
      <c r="C106" s="50" t="s">
        <v>62</v>
      </c>
      <c r="D106" s="50" t="s">
        <v>31</v>
      </c>
      <c r="E106" s="230">
        <v>4312.6099999999997</v>
      </c>
    </row>
    <row r="107" spans="1:5">
      <c r="A107" s="56">
        <v>86</v>
      </c>
      <c r="B107" s="50" t="s">
        <v>109</v>
      </c>
      <c r="C107" s="50" t="s">
        <v>111</v>
      </c>
      <c r="D107" s="50" t="s">
        <v>17</v>
      </c>
      <c r="E107" s="230">
        <v>1919.04</v>
      </c>
    </row>
    <row r="108" spans="1:5">
      <c r="A108" s="56">
        <v>143</v>
      </c>
      <c r="B108" s="50" t="s">
        <v>167</v>
      </c>
      <c r="C108" s="50" t="s">
        <v>111</v>
      </c>
      <c r="D108" s="50" t="s">
        <v>17</v>
      </c>
      <c r="E108" s="230">
        <v>2664.35</v>
      </c>
    </row>
    <row r="109" spans="1:5">
      <c r="A109" s="56">
        <v>45</v>
      </c>
      <c r="B109" s="50" t="s">
        <v>58</v>
      </c>
      <c r="C109" s="50" t="s">
        <v>63</v>
      </c>
      <c r="D109" s="50" t="s">
        <v>17</v>
      </c>
      <c r="E109" s="230">
        <v>2283.67</v>
      </c>
    </row>
    <row r="110" spans="1:5">
      <c r="A110" s="56">
        <v>54</v>
      </c>
      <c r="B110" s="50" t="s">
        <v>65</v>
      </c>
      <c r="C110" s="50" t="s">
        <v>72</v>
      </c>
      <c r="D110" s="50" t="s">
        <v>17</v>
      </c>
      <c r="E110" s="230">
        <v>2574.2399999999998</v>
      </c>
    </row>
    <row r="111" spans="1:5">
      <c r="A111" s="56">
        <v>124</v>
      </c>
      <c r="B111" s="55" t="s">
        <v>148</v>
      </c>
      <c r="C111" s="55" t="s">
        <v>152</v>
      </c>
      <c r="D111" s="55" t="s">
        <v>17</v>
      </c>
      <c r="E111" s="230">
        <v>2435.65</v>
      </c>
    </row>
    <row r="112" spans="1:5">
      <c r="A112" s="56">
        <v>87</v>
      </c>
      <c r="B112" s="50" t="s">
        <v>109</v>
      </c>
      <c r="C112" s="50" t="s">
        <v>112</v>
      </c>
      <c r="D112" s="50" t="s">
        <v>16</v>
      </c>
      <c r="E112" s="230">
        <v>3205.27</v>
      </c>
    </row>
    <row r="113" spans="1:5">
      <c r="A113" s="56">
        <v>88</v>
      </c>
      <c r="B113" s="50" t="s">
        <v>109</v>
      </c>
      <c r="C113" s="50" t="s">
        <v>112</v>
      </c>
      <c r="D113" s="50" t="s">
        <v>17</v>
      </c>
      <c r="E113" s="230">
        <v>2638.24</v>
      </c>
    </row>
    <row r="114" spans="1:5">
      <c r="A114" s="56">
        <v>76</v>
      </c>
      <c r="B114" s="50" t="s">
        <v>96</v>
      </c>
      <c r="C114" s="50" t="s">
        <v>100</v>
      </c>
      <c r="D114" s="50" t="s">
        <v>17</v>
      </c>
      <c r="E114" s="230">
        <v>2178.4</v>
      </c>
    </row>
    <row r="115" spans="1:5">
      <c r="A115" s="56">
        <v>92</v>
      </c>
      <c r="B115" s="50" t="s">
        <v>115</v>
      </c>
      <c r="C115" s="50" t="s">
        <v>117</v>
      </c>
      <c r="D115" s="50" t="s">
        <v>31</v>
      </c>
      <c r="E115" s="230">
        <v>3247.19</v>
      </c>
    </row>
    <row r="116" spans="1:5">
      <c r="A116" s="56">
        <v>26</v>
      </c>
      <c r="B116" s="50" t="s">
        <v>36</v>
      </c>
      <c r="C116" s="50" t="s">
        <v>43</v>
      </c>
      <c r="D116" s="50" t="s">
        <v>17</v>
      </c>
      <c r="E116" s="230">
        <v>3116.96</v>
      </c>
    </row>
    <row r="117" spans="1:5">
      <c r="A117" s="56">
        <v>62</v>
      </c>
      <c r="B117" s="50" t="s">
        <v>74</v>
      </c>
      <c r="C117" s="50" t="s">
        <v>80</v>
      </c>
      <c r="D117" s="50" t="s">
        <v>31</v>
      </c>
      <c r="E117" s="230">
        <v>2419.58</v>
      </c>
    </row>
    <row r="118" spans="1:5">
      <c r="A118" s="56">
        <v>89</v>
      </c>
      <c r="B118" s="50" t="s">
        <v>109</v>
      </c>
      <c r="C118" s="50" t="s">
        <v>113</v>
      </c>
      <c r="D118" s="50" t="s">
        <v>17</v>
      </c>
      <c r="E118" s="230">
        <v>1942.81</v>
      </c>
    </row>
    <row r="119" spans="1:5">
      <c r="A119" s="56">
        <v>27</v>
      </c>
      <c r="B119" s="50" t="s">
        <v>36</v>
      </c>
      <c r="C119" s="50" t="s">
        <v>44</v>
      </c>
      <c r="D119" s="50" t="s">
        <v>31</v>
      </c>
      <c r="E119" s="230">
        <v>4324.1400000000003</v>
      </c>
    </row>
    <row r="120" spans="1:5">
      <c r="A120" s="56">
        <v>93</v>
      </c>
      <c r="B120" s="50" t="s">
        <v>115</v>
      </c>
      <c r="C120" s="50" t="s">
        <v>118</v>
      </c>
      <c r="D120" s="50" t="s">
        <v>17</v>
      </c>
      <c r="E120" s="230">
        <v>2007.68</v>
      </c>
    </row>
    <row r="121" spans="1:5">
      <c r="A121" s="56">
        <v>33</v>
      </c>
      <c r="B121" s="50" t="s">
        <v>45</v>
      </c>
      <c r="C121" s="50" t="s">
        <v>50</v>
      </c>
      <c r="D121" s="50" t="s">
        <v>17</v>
      </c>
      <c r="E121" s="230">
        <v>3173.62</v>
      </c>
    </row>
    <row r="122" spans="1:5">
      <c r="A122" s="56">
        <v>72</v>
      </c>
      <c r="B122" s="50" t="s">
        <v>91</v>
      </c>
      <c r="C122" s="50" t="s">
        <v>95</v>
      </c>
      <c r="D122" s="50" t="s">
        <v>31</v>
      </c>
      <c r="E122" s="230">
        <v>2710.46</v>
      </c>
    </row>
    <row r="123" spans="1:5">
      <c r="A123" s="56">
        <v>77</v>
      </c>
      <c r="B123" s="50" t="s">
        <v>96</v>
      </c>
      <c r="C123" s="50" t="s">
        <v>101</v>
      </c>
      <c r="D123" s="50" t="s">
        <v>31</v>
      </c>
      <c r="E123" s="230">
        <v>2595.58</v>
      </c>
    </row>
    <row r="124" spans="1:5">
      <c r="A124" s="56">
        <v>119</v>
      </c>
      <c r="B124" s="50" t="s">
        <v>141</v>
      </c>
      <c r="C124" s="50" t="s">
        <v>146</v>
      </c>
      <c r="D124" s="50" t="s">
        <v>17</v>
      </c>
      <c r="E124" s="230">
        <v>3474.66</v>
      </c>
    </row>
    <row r="125" spans="1:5">
      <c r="A125" s="56">
        <v>103</v>
      </c>
      <c r="B125" s="50" t="s">
        <v>120</v>
      </c>
      <c r="C125" s="50" t="s">
        <v>129</v>
      </c>
      <c r="D125" s="50" t="s">
        <v>31</v>
      </c>
      <c r="E125" s="230">
        <v>5079.3100000000004</v>
      </c>
    </row>
    <row r="126" spans="1:5">
      <c r="A126" s="56">
        <v>46</v>
      </c>
      <c r="B126" s="50" t="s">
        <v>58</v>
      </c>
      <c r="C126" s="50" t="s">
        <v>64</v>
      </c>
      <c r="D126" s="50" t="s">
        <v>17</v>
      </c>
      <c r="E126" s="230">
        <v>2766.38</v>
      </c>
    </row>
    <row r="127" spans="1:5">
      <c r="A127" s="56">
        <v>18</v>
      </c>
      <c r="B127" s="50" t="s">
        <v>25</v>
      </c>
      <c r="C127" s="50" t="s">
        <v>34</v>
      </c>
      <c r="D127" s="50" t="s">
        <v>17</v>
      </c>
      <c r="E127" s="230">
        <v>1736.54</v>
      </c>
    </row>
    <row r="128" spans="1:5">
      <c r="A128" s="56">
        <v>104</v>
      </c>
      <c r="B128" s="50" t="s">
        <v>120</v>
      </c>
      <c r="C128" s="50" t="s">
        <v>130</v>
      </c>
      <c r="D128" s="50" t="s">
        <v>17</v>
      </c>
      <c r="E128" s="230">
        <v>1843.42</v>
      </c>
    </row>
    <row r="129" spans="1:5">
      <c r="A129" s="56">
        <v>63</v>
      </c>
      <c r="B129" s="50" t="s">
        <v>74</v>
      </c>
      <c r="C129" s="50" t="s">
        <v>81</v>
      </c>
      <c r="D129" s="50" t="s">
        <v>17</v>
      </c>
      <c r="E129" s="230">
        <v>2431.38</v>
      </c>
    </row>
    <row r="130" spans="1:5">
      <c r="A130" s="56">
        <v>84</v>
      </c>
      <c r="B130" s="50" t="s">
        <v>102</v>
      </c>
      <c r="C130" s="50" t="s">
        <v>108</v>
      </c>
      <c r="D130" s="50" t="s">
        <v>17</v>
      </c>
      <c r="E130" s="230">
        <v>1986.89</v>
      </c>
    </row>
    <row r="131" spans="1:5">
      <c r="A131" s="56">
        <v>120</v>
      </c>
      <c r="B131" s="50" t="s">
        <v>141</v>
      </c>
      <c r="C131" s="50" t="s">
        <v>147</v>
      </c>
      <c r="D131" s="50" t="s">
        <v>31</v>
      </c>
      <c r="E131" s="230">
        <v>2376.65</v>
      </c>
    </row>
    <row r="132" spans="1:5">
      <c r="A132" s="56">
        <v>34</v>
      </c>
      <c r="B132" s="50" t="s">
        <v>45</v>
      </c>
      <c r="C132" s="50" t="s">
        <v>51</v>
      </c>
      <c r="D132" s="50" t="s">
        <v>17</v>
      </c>
      <c r="E132" s="230">
        <v>2354.7199999999998</v>
      </c>
    </row>
    <row r="133" spans="1:5">
      <c r="A133" s="56">
        <v>8</v>
      </c>
      <c r="B133" s="50" t="s">
        <v>14</v>
      </c>
      <c r="C133" s="50" t="s">
        <v>23</v>
      </c>
      <c r="D133" s="50" t="s">
        <v>17</v>
      </c>
      <c r="E133" s="230">
        <v>2682.83</v>
      </c>
    </row>
    <row r="134" spans="1:5">
      <c r="A134" s="56">
        <v>105</v>
      </c>
      <c r="B134" s="50" t="s">
        <v>120</v>
      </c>
      <c r="C134" s="50" t="s">
        <v>131</v>
      </c>
      <c r="D134" s="50" t="s">
        <v>17</v>
      </c>
      <c r="E134" s="230">
        <v>2455.3200000000002</v>
      </c>
    </row>
    <row r="135" spans="1:5">
      <c r="A135" s="56">
        <v>125</v>
      </c>
      <c r="B135" s="50" t="s">
        <v>148</v>
      </c>
      <c r="C135" s="50" t="s">
        <v>153</v>
      </c>
      <c r="D135" s="50" t="s">
        <v>16</v>
      </c>
      <c r="E135" s="230">
        <v>2934.55</v>
      </c>
    </row>
    <row r="136" spans="1:5">
      <c r="A136" s="56">
        <v>90</v>
      </c>
      <c r="B136" s="50" t="s">
        <v>109</v>
      </c>
      <c r="C136" s="50" t="s">
        <v>114</v>
      </c>
      <c r="D136" s="50" t="s">
        <v>17</v>
      </c>
      <c r="E136" s="230">
        <v>1459.18</v>
      </c>
    </row>
    <row r="137" spans="1:5">
      <c r="A137" s="56">
        <v>64</v>
      </c>
      <c r="B137" s="50" t="s">
        <v>74</v>
      </c>
      <c r="C137" s="50" t="s">
        <v>82</v>
      </c>
      <c r="D137" s="50" t="s">
        <v>17</v>
      </c>
      <c r="E137" s="230">
        <v>1758.16</v>
      </c>
    </row>
    <row r="138" spans="1:5">
      <c r="A138" s="56">
        <v>113</v>
      </c>
      <c r="B138" s="50" t="s">
        <v>132</v>
      </c>
      <c r="C138" s="50" t="s">
        <v>139</v>
      </c>
      <c r="D138" s="50" t="s">
        <v>17</v>
      </c>
      <c r="E138" s="230">
        <v>4763.6099999999997</v>
      </c>
    </row>
    <row r="139" spans="1:5">
      <c r="A139" s="56">
        <v>94</v>
      </c>
      <c r="B139" s="50" t="s">
        <v>115</v>
      </c>
      <c r="C139" s="50" t="s">
        <v>119</v>
      </c>
      <c r="D139" s="50" t="s">
        <v>31</v>
      </c>
      <c r="E139" s="230">
        <v>2029.61</v>
      </c>
    </row>
    <row r="140" spans="1:5">
      <c r="A140" s="56">
        <v>138</v>
      </c>
      <c r="B140" s="50" t="s">
        <v>154</v>
      </c>
      <c r="C140" s="50" t="s">
        <v>166</v>
      </c>
      <c r="D140" s="50" t="s">
        <v>17</v>
      </c>
      <c r="E140" s="230">
        <v>3376.18</v>
      </c>
    </row>
    <row r="141" spans="1:5">
      <c r="A141" s="56">
        <v>9</v>
      </c>
      <c r="B141" s="50" t="s">
        <v>14</v>
      </c>
      <c r="C141" s="50" t="s">
        <v>24</v>
      </c>
      <c r="D141" s="50" t="s">
        <v>17</v>
      </c>
      <c r="E141" s="230">
        <v>2584.5300000000002</v>
      </c>
    </row>
    <row r="142" spans="1:5">
      <c r="A142" s="56">
        <v>19</v>
      </c>
      <c r="B142" s="50" t="s">
        <v>25</v>
      </c>
      <c r="C142" s="50" t="s">
        <v>35</v>
      </c>
      <c r="D142" s="50" t="s">
        <v>17</v>
      </c>
      <c r="E142" s="230">
        <v>2060.83</v>
      </c>
    </row>
    <row r="143" spans="1:5" ht="25.5">
      <c r="A143" s="56">
        <v>40</v>
      </c>
      <c r="B143" s="50" t="s">
        <v>52</v>
      </c>
      <c r="C143" s="50" t="s">
        <v>57</v>
      </c>
      <c r="D143" s="50" t="s">
        <v>17</v>
      </c>
      <c r="E143" s="230">
        <v>2135.7399999999998</v>
      </c>
    </row>
    <row r="144" spans="1:5">
      <c r="A144" s="56">
        <v>114</v>
      </c>
      <c r="B144" s="50" t="s">
        <v>132</v>
      </c>
      <c r="C144" s="50" t="s">
        <v>140</v>
      </c>
      <c r="D144" s="50" t="s">
        <v>17</v>
      </c>
      <c r="E144" s="230">
        <v>2655.26</v>
      </c>
    </row>
    <row r="145" spans="1:5">
      <c r="A145" s="56">
        <v>55</v>
      </c>
      <c r="B145" s="50" t="s">
        <v>65</v>
      </c>
      <c r="C145" s="50" t="s">
        <v>73</v>
      </c>
      <c r="D145" s="50" t="s">
        <v>17</v>
      </c>
      <c r="E145" s="230">
        <v>2594.96</v>
      </c>
    </row>
    <row r="146" spans="1:5">
      <c r="A146" s="56">
        <v>144</v>
      </c>
      <c r="B146" s="50" t="s">
        <v>167</v>
      </c>
      <c r="C146" s="50" t="s">
        <v>172</v>
      </c>
      <c r="D146" s="50" t="s">
        <v>31</v>
      </c>
      <c r="E146" s="230">
        <v>2650.74</v>
      </c>
    </row>
    <row r="147" spans="1:5">
      <c r="A147" s="126"/>
      <c r="B147" s="231"/>
      <c r="C147" s="231"/>
      <c r="D147" s="231"/>
      <c r="E147" s="232"/>
    </row>
    <row r="148" spans="1:5">
      <c r="A148" s="236" t="s">
        <v>584</v>
      </c>
      <c r="B148" s="236"/>
      <c r="C148" s="236"/>
      <c r="D148" s="236"/>
      <c r="E148" s="13"/>
    </row>
    <row r="149" spans="1:5" ht="177.75" customHeight="1">
      <c r="A149" s="237" t="s">
        <v>585</v>
      </c>
      <c r="B149" s="237"/>
      <c r="C149" s="237"/>
      <c r="D149" s="237"/>
      <c r="E149" s="237"/>
    </row>
    <row r="150" spans="1:5">
      <c r="A150" s="238" t="s">
        <v>586</v>
      </c>
      <c r="B150" s="238"/>
      <c r="C150" s="238"/>
      <c r="D150" s="238"/>
      <c r="E150" s="238"/>
    </row>
    <row r="151" spans="1:5">
      <c r="A151" s="19"/>
      <c r="B151" s="19"/>
      <c r="C151" s="19"/>
      <c r="D151" s="19"/>
      <c r="E151" s="19"/>
    </row>
  </sheetData>
  <autoFilter ref="A2:E2">
    <sortState ref="A3:E146">
      <sortCondition ref="C2"/>
    </sortState>
  </autoFilter>
  <mergeCells count="3">
    <mergeCell ref="A148:D148"/>
    <mergeCell ref="A149:E149"/>
    <mergeCell ref="A150:E1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49"/>
  <sheetViews>
    <sheetView workbookViewId="0">
      <selection activeCell="G3" sqref="G3"/>
    </sheetView>
  </sheetViews>
  <sheetFormatPr defaultRowHeight="15"/>
  <cols>
    <col min="1" max="1" width="4" customWidth="1"/>
    <col min="2" max="2" width="20" customWidth="1"/>
    <col min="3" max="3" width="21.28515625" customWidth="1"/>
    <col min="4" max="4" width="18.85546875" customWidth="1"/>
    <col min="5" max="5" width="23.7109375" customWidth="1"/>
    <col min="6" max="6" width="20.42578125" customWidth="1"/>
    <col min="7" max="7" width="26.7109375" customWidth="1"/>
  </cols>
  <sheetData>
    <row r="1" spans="1:9" ht="60.75" customHeight="1" thickTop="1">
      <c r="A1" s="20" t="s">
        <v>0</v>
      </c>
      <c r="B1" s="21" t="s">
        <v>1</v>
      </c>
      <c r="C1" s="21" t="s">
        <v>2</v>
      </c>
      <c r="D1" s="21" t="s">
        <v>3</v>
      </c>
      <c r="E1" s="36" t="s">
        <v>178</v>
      </c>
      <c r="F1" s="23" t="s">
        <v>483</v>
      </c>
      <c r="G1" s="23" t="s">
        <v>179</v>
      </c>
    </row>
    <row r="2" spans="1:9" ht="15.75" thickBot="1">
      <c r="A2" s="25" t="s">
        <v>177</v>
      </c>
      <c r="B2" s="26" t="s">
        <v>177</v>
      </c>
      <c r="C2" s="26" t="s">
        <v>177</v>
      </c>
      <c r="D2" s="89"/>
      <c r="E2" s="3"/>
      <c r="F2" s="3"/>
      <c r="G2" s="3"/>
    </row>
    <row r="3" spans="1:9" ht="15" customHeight="1" thickTop="1">
      <c r="A3" s="90">
        <v>1</v>
      </c>
      <c r="B3" s="64" t="s">
        <v>14</v>
      </c>
      <c r="C3" s="64" t="s">
        <v>15</v>
      </c>
      <c r="D3" s="67" t="s">
        <v>16</v>
      </c>
      <c r="E3" s="7">
        <v>458</v>
      </c>
      <c r="F3" s="5">
        <v>229</v>
      </c>
      <c r="G3" s="117">
        <f t="shared" ref="G3:G34" si="0">F3/E3</f>
        <v>0.5</v>
      </c>
      <c r="I3" s="124"/>
    </row>
    <row r="4" spans="1:9" ht="14.25" customHeight="1">
      <c r="A4" s="90">
        <v>2</v>
      </c>
      <c r="B4" s="64" t="s">
        <v>14</v>
      </c>
      <c r="C4" s="64" t="s">
        <v>15</v>
      </c>
      <c r="D4" s="67" t="s">
        <v>17</v>
      </c>
      <c r="E4" s="15">
        <v>460</v>
      </c>
      <c r="F4" s="5">
        <v>252</v>
      </c>
      <c r="G4" s="117">
        <f t="shared" si="0"/>
        <v>0.54782608695652169</v>
      </c>
      <c r="I4" s="124"/>
    </row>
    <row r="5" spans="1:9">
      <c r="A5" s="90">
        <v>3</v>
      </c>
      <c r="B5" s="64" t="s">
        <v>14</v>
      </c>
      <c r="C5" s="64" t="s">
        <v>18</v>
      </c>
      <c r="D5" s="67" t="s">
        <v>17</v>
      </c>
      <c r="E5" s="15">
        <v>129</v>
      </c>
      <c r="F5" s="5">
        <v>65</v>
      </c>
      <c r="G5" s="117">
        <f t="shared" si="0"/>
        <v>0.50387596899224807</v>
      </c>
      <c r="I5" s="124"/>
    </row>
    <row r="6" spans="1:9">
      <c r="A6" s="90">
        <v>4</v>
      </c>
      <c r="B6" s="64" t="s">
        <v>14</v>
      </c>
      <c r="C6" s="64" t="s">
        <v>19</v>
      </c>
      <c r="D6" s="67" t="s">
        <v>16</v>
      </c>
      <c r="E6" s="15">
        <v>317</v>
      </c>
      <c r="F6" s="5">
        <v>174</v>
      </c>
      <c r="G6" s="117">
        <f t="shared" si="0"/>
        <v>0.54889589905362779</v>
      </c>
      <c r="I6" s="124"/>
    </row>
    <row r="7" spans="1:9">
      <c r="A7" s="90">
        <v>5</v>
      </c>
      <c r="B7" s="64" t="s">
        <v>14</v>
      </c>
      <c r="C7" s="64" t="s">
        <v>20</v>
      </c>
      <c r="D7" s="67" t="s">
        <v>17</v>
      </c>
      <c r="E7" s="15">
        <v>121</v>
      </c>
      <c r="F7" s="5">
        <v>68</v>
      </c>
      <c r="G7" s="117">
        <f t="shared" si="0"/>
        <v>0.56198347107438018</v>
      </c>
      <c r="I7" s="124"/>
    </row>
    <row r="8" spans="1:9">
      <c r="A8" s="90">
        <v>6</v>
      </c>
      <c r="B8" s="64" t="s">
        <v>14</v>
      </c>
      <c r="C8" s="64" t="s">
        <v>21</v>
      </c>
      <c r="D8" s="67" t="s">
        <v>16</v>
      </c>
      <c r="E8" s="15">
        <v>73</v>
      </c>
      <c r="F8" s="5">
        <v>32</v>
      </c>
      <c r="G8" s="117">
        <f t="shared" si="0"/>
        <v>0.43835616438356162</v>
      </c>
      <c r="I8" s="124"/>
    </row>
    <row r="9" spans="1:9">
      <c r="A9" s="90">
        <v>7</v>
      </c>
      <c r="B9" s="64" t="s">
        <v>14</v>
      </c>
      <c r="C9" s="64" t="s">
        <v>22</v>
      </c>
      <c r="D9" s="67" t="s">
        <v>17</v>
      </c>
      <c r="E9" s="15">
        <v>94</v>
      </c>
      <c r="F9" s="5">
        <v>45</v>
      </c>
      <c r="G9" s="117">
        <f t="shared" si="0"/>
        <v>0.47872340425531917</v>
      </c>
      <c r="I9" s="124"/>
    </row>
    <row r="10" spans="1:9">
      <c r="A10" s="90">
        <v>8</v>
      </c>
      <c r="B10" s="64" t="s">
        <v>14</v>
      </c>
      <c r="C10" s="64" t="s">
        <v>23</v>
      </c>
      <c r="D10" s="67" t="s">
        <v>17</v>
      </c>
      <c r="E10" s="15">
        <v>180</v>
      </c>
      <c r="F10" s="5">
        <v>109</v>
      </c>
      <c r="G10" s="117">
        <f t="shared" si="0"/>
        <v>0.60555555555555551</v>
      </c>
      <c r="I10" s="124"/>
    </row>
    <row r="11" spans="1:9">
      <c r="A11" s="90">
        <v>9</v>
      </c>
      <c r="B11" s="64" t="s">
        <v>14</v>
      </c>
      <c r="C11" s="64" t="s">
        <v>24</v>
      </c>
      <c r="D11" s="67" t="s">
        <v>17</v>
      </c>
      <c r="E11" s="15">
        <v>106</v>
      </c>
      <c r="F11" s="5">
        <v>57</v>
      </c>
      <c r="G11" s="117">
        <f t="shared" si="0"/>
        <v>0.53773584905660377</v>
      </c>
      <c r="I11" s="124"/>
    </row>
    <row r="12" spans="1:9">
      <c r="A12" s="90">
        <v>10</v>
      </c>
      <c r="B12" s="64" t="s">
        <v>25</v>
      </c>
      <c r="C12" s="64" t="s">
        <v>26</v>
      </c>
      <c r="D12" s="67" t="s">
        <v>17</v>
      </c>
      <c r="E12" s="15">
        <v>91</v>
      </c>
      <c r="F12" s="5">
        <v>30</v>
      </c>
      <c r="G12" s="117">
        <f t="shared" si="0"/>
        <v>0.32967032967032966</v>
      </c>
      <c r="I12" s="124"/>
    </row>
    <row r="13" spans="1:9">
      <c r="A13" s="90">
        <v>11</v>
      </c>
      <c r="B13" s="64" t="s">
        <v>25</v>
      </c>
      <c r="C13" s="64" t="s">
        <v>27</v>
      </c>
      <c r="D13" s="67" t="s">
        <v>17</v>
      </c>
      <c r="E13" s="15">
        <v>174</v>
      </c>
      <c r="F13" s="5">
        <v>81</v>
      </c>
      <c r="G13" s="117">
        <f t="shared" si="0"/>
        <v>0.46551724137931033</v>
      </c>
      <c r="I13" s="124"/>
    </row>
    <row r="14" spans="1:9">
      <c r="A14" s="90">
        <v>12</v>
      </c>
      <c r="B14" s="64" t="s">
        <v>25</v>
      </c>
      <c r="C14" s="64" t="s">
        <v>28</v>
      </c>
      <c r="D14" s="67" t="s">
        <v>16</v>
      </c>
      <c r="E14" s="15">
        <v>687</v>
      </c>
      <c r="F14" s="5">
        <v>246</v>
      </c>
      <c r="G14" s="117">
        <f t="shared" si="0"/>
        <v>0.35807860262008734</v>
      </c>
      <c r="I14" s="124"/>
    </row>
    <row r="15" spans="1:9">
      <c r="A15" s="90">
        <v>13</v>
      </c>
      <c r="B15" s="64" t="s">
        <v>25</v>
      </c>
      <c r="C15" s="64" t="s">
        <v>28</v>
      </c>
      <c r="D15" s="67" t="s">
        <v>17</v>
      </c>
      <c r="E15" s="15">
        <v>175</v>
      </c>
      <c r="F15" s="5">
        <v>58</v>
      </c>
      <c r="G15" s="117">
        <f t="shared" si="0"/>
        <v>0.33142857142857141</v>
      </c>
      <c r="I15" s="124"/>
    </row>
    <row r="16" spans="1:9">
      <c r="A16" s="90">
        <v>14</v>
      </c>
      <c r="B16" s="64" t="s">
        <v>25</v>
      </c>
      <c r="C16" s="64" t="s">
        <v>29</v>
      </c>
      <c r="D16" s="67" t="s">
        <v>17</v>
      </c>
      <c r="E16" s="15">
        <v>83</v>
      </c>
      <c r="F16" s="5">
        <v>33</v>
      </c>
      <c r="G16" s="117">
        <f t="shared" si="0"/>
        <v>0.39759036144578314</v>
      </c>
      <c r="I16" s="124"/>
    </row>
    <row r="17" spans="1:9" ht="15" customHeight="1">
      <c r="A17" s="90">
        <v>15</v>
      </c>
      <c r="B17" s="64" t="s">
        <v>25</v>
      </c>
      <c r="C17" s="64" t="s">
        <v>30</v>
      </c>
      <c r="D17" s="67" t="s">
        <v>31</v>
      </c>
      <c r="E17" s="15">
        <v>78</v>
      </c>
      <c r="F17" s="5">
        <v>24</v>
      </c>
      <c r="G17" s="117">
        <f t="shared" si="0"/>
        <v>0.30769230769230771</v>
      </c>
      <c r="I17" s="124"/>
    </row>
    <row r="18" spans="1:9" ht="16.5" customHeight="1">
      <c r="A18" s="90">
        <v>16</v>
      </c>
      <c r="B18" s="64" t="s">
        <v>25</v>
      </c>
      <c r="C18" s="64" t="s">
        <v>32</v>
      </c>
      <c r="D18" s="67" t="s">
        <v>31</v>
      </c>
      <c r="E18" s="15">
        <v>263</v>
      </c>
      <c r="F18" s="5">
        <v>116</v>
      </c>
      <c r="G18" s="117">
        <f t="shared" si="0"/>
        <v>0.44106463878326996</v>
      </c>
      <c r="I18" s="124"/>
    </row>
    <row r="19" spans="1:9">
      <c r="A19" s="90">
        <v>17</v>
      </c>
      <c r="B19" s="64" t="s">
        <v>25</v>
      </c>
      <c r="C19" s="64" t="s">
        <v>33</v>
      </c>
      <c r="D19" s="67" t="s">
        <v>17</v>
      </c>
      <c r="E19" s="15">
        <v>109</v>
      </c>
      <c r="F19" s="5">
        <v>46</v>
      </c>
      <c r="G19" s="117">
        <f t="shared" si="0"/>
        <v>0.42201834862385323</v>
      </c>
      <c r="I19" s="124"/>
    </row>
    <row r="20" spans="1:9">
      <c r="A20" s="90">
        <v>18</v>
      </c>
      <c r="B20" s="64" t="s">
        <v>25</v>
      </c>
      <c r="C20" s="64" t="s">
        <v>34</v>
      </c>
      <c r="D20" s="67" t="s">
        <v>17</v>
      </c>
      <c r="E20" s="15">
        <v>110</v>
      </c>
      <c r="F20" s="5">
        <v>45</v>
      </c>
      <c r="G20" s="117">
        <f t="shared" si="0"/>
        <v>0.40909090909090912</v>
      </c>
      <c r="I20" s="124"/>
    </row>
    <row r="21" spans="1:9">
      <c r="A21" s="90">
        <v>19</v>
      </c>
      <c r="B21" s="64" t="s">
        <v>25</v>
      </c>
      <c r="C21" s="64" t="s">
        <v>35</v>
      </c>
      <c r="D21" s="67" t="s">
        <v>17</v>
      </c>
      <c r="E21" s="15">
        <v>142</v>
      </c>
      <c r="F21" s="5">
        <v>56</v>
      </c>
      <c r="G21" s="117">
        <f t="shared" si="0"/>
        <v>0.39436619718309857</v>
      </c>
      <c r="I21" s="124"/>
    </row>
    <row r="22" spans="1:9">
      <c r="A22" s="90">
        <v>20</v>
      </c>
      <c r="B22" s="64" t="s">
        <v>36</v>
      </c>
      <c r="C22" s="64" t="s">
        <v>37</v>
      </c>
      <c r="D22" s="67" t="s">
        <v>17</v>
      </c>
      <c r="E22" s="15">
        <v>212</v>
      </c>
      <c r="F22" s="5">
        <v>66</v>
      </c>
      <c r="G22" s="117">
        <f t="shared" si="0"/>
        <v>0.31132075471698112</v>
      </c>
      <c r="I22" s="124"/>
    </row>
    <row r="23" spans="1:9" ht="12.75" customHeight="1">
      <c r="A23" s="90">
        <v>21</v>
      </c>
      <c r="B23" s="64" t="s">
        <v>36</v>
      </c>
      <c r="C23" s="64" t="s">
        <v>38</v>
      </c>
      <c r="D23" s="67" t="s">
        <v>17</v>
      </c>
      <c r="E23" s="15">
        <v>116</v>
      </c>
      <c r="F23" s="5">
        <v>44</v>
      </c>
      <c r="G23" s="117">
        <f t="shared" si="0"/>
        <v>0.37931034482758619</v>
      </c>
      <c r="I23" s="124"/>
    </row>
    <row r="24" spans="1:9">
      <c r="A24" s="90">
        <v>22</v>
      </c>
      <c r="B24" s="64" t="s">
        <v>36</v>
      </c>
      <c r="C24" s="64" t="s">
        <v>39</v>
      </c>
      <c r="D24" s="67" t="s">
        <v>17</v>
      </c>
      <c r="E24" s="15">
        <v>108</v>
      </c>
      <c r="F24" s="5">
        <v>32</v>
      </c>
      <c r="G24" s="117">
        <f t="shared" si="0"/>
        <v>0.29629629629629628</v>
      </c>
      <c r="I24" s="124"/>
    </row>
    <row r="25" spans="1:9" ht="15" customHeight="1">
      <c r="A25" s="90">
        <v>23</v>
      </c>
      <c r="B25" s="64" t="s">
        <v>36</v>
      </c>
      <c r="C25" s="64" t="s">
        <v>40</v>
      </c>
      <c r="D25" s="67" t="s">
        <v>31</v>
      </c>
      <c r="E25" s="15">
        <v>319</v>
      </c>
      <c r="F25" s="5">
        <v>121</v>
      </c>
      <c r="G25" s="117">
        <f t="shared" si="0"/>
        <v>0.37931034482758619</v>
      </c>
      <c r="I25" s="124"/>
    </row>
    <row r="26" spans="1:9" ht="13.5" customHeight="1">
      <c r="A26" s="90">
        <v>24</v>
      </c>
      <c r="B26" s="64" t="s">
        <v>36</v>
      </c>
      <c r="C26" s="64" t="s">
        <v>41</v>
      </c>
      <c r="D26" s="67" t="s">
        <v>17</v>
      </c>
      <c r="E26" s="15">
        <v>136</v>
      </c>
      <c r="F26" s="5">
        <v>46</v>
      </c>
      <c r="G26" s="117">
        <f t="shared" si="0"/>
        <v>0.33823529411764708</v>
      </c>
      <c r="I26" s="124"/>
    </row>
    <row r="27" spans="1:9">
      <c r="A27" s="90">
        <v>25</v>
      </c>
      <c r="B27" s="64" t="s">
        <v>36</v>
      </c>
      <c r="C27" s="64" t="s">
        <v>42</v>
      </c>
      <c r="D27" s="67" t="s">
        <v>17</v>
      </c>
      <c r="E27" s="15">
        <v>145</v>
      </c>
      <c r="F27" s="5">
        <v>48</v>
      </c>
      <c r="G27" s="117">
        <f t="shared" si="0"/>
        <v>0.33103448275862069</v>
      </c>
      <c r="I27" s="124"/>
    </row>
    <row r="28" spans="1:9">
      <c r="A28" s="90">
        <v>26</v>
      </c>
      <c r="B28" s="64" t="s">
        <v>36</v>
      </c>
      <c r="C28" s="64" t="s">
        <v>43</v>
      </c>
      <c r="D28" s="67" t="s">
        <v>17</v>
      </c>
      <c r="E28" s="15">
        <v>130</v>
      </c>
      <c r="F28" s="5">
        <v>46</v>
      </c>
      <c r="G28" s="117">
        <f t="shared" si="0"/>
        <v>0.35384615384615387</v>
      </c>
      <c r="I28" s="124"/>
    </row>
    <row r="29" spans="1:9" ht="14.25" customHeight="1">
      <c r="A29" s="90">
        <v>27</v>
      </c>
      <c r="B29" s="64" t="s">
        <v>36</v>
      </c>
      <c r="C29" s="64" t="s">
        <v>44</v>
      </c>
      <c r="D29" s="67" t="s">
        <v>31</v>
      </c>
      <c r="E29" s="15">
        <v>164</v>
      </c>
      <c r="F29" s="5">
        <v>39</v>
      </c>
      <c r="G29" s="117">
        <f t="shared" si="0"/>
        <v>0.23780487804878048</v>
      </c>
      <c r="I29" s="124"/>
    </row>
    <row r="30" spans="1:9">
      <c r="A30" s="90">
        <v>28</v>
      </c>
      <c r="B30" s="64" t="s">
        <v>45</v>
      </c>
      <c r="C30" s="64" t="s">
        <v>46</v>
      </c>
      <c r="D30" s="67" t="s">
        <v>16</v>
      </c>
      <c r="E30" s="15">
        <v>710</v>
      </c>
      <c r="F30" s="5">
        <v>425</v>
      </c>
      <c r="G30" s="117">
        <f t="shared" si="0"/>
        <v>0.59859154929577463</v>
      </c>
      <c r="I30" s="124"/>
    </row>
    <row r="31" spans="1:9">
      <c r="A31" s="90">
        <v>29</v>
      </c>
      <c r="B31" s="64" t="s">
        <v>45</v>
      </c>
      <c r="C31" s="64" t="s">
        <v>46</v>
      </c>
      <c r="D31" s="67" t="s">
        <v>17</v>
      </c>
      <c r="E31" s="15">
        <v>240</v>
      </c>
      <c r="F31" s="5">
        <v>133</v>
      </c>
      <c r="G31" s="117">
        <f t="shared" si="0"/>
        <v>0.5541666666666667</v>
      </c>
      <c r="I31" s="124"/>
    </row>
    <row r="32" spans="1:9" ht="14.25" customHeight="1">
      <c r="A32" s="90">
        <v>30</v>
      </c>
      <c r="B32" s="64" t="s">
        <v>45</v>
      </c>
      <c r="C32" s="64" t="s">
        <v>47</v>
      </c>
      <c r="D32" s="67" t="s">
        <v>17</v>
      </c>
      <c r="E32" s="15">
        <v>145</v>
      </c>
      <c r="F32" s="5">
        <v>83</v>
      </c>
      <c r="G32" s="117">
        <f t="shared" si="0"/>
        <v>0.57241379310344831</v>
      </c>
      <c r="I32" s="124"/>
    </row>
    <row r="33" spans="1:9">
      <c r="A33" s="90">
        <v>31</v>
      </c>
      <c r="B33" s="64" t="s">
        <v>45</v>
      </c>
      <c r="C33" s="64" t="s">
        <v>48</v>
      </c>
      <c r="D33" s="67" t="s">
        <v>17</v>
      </c>
      <c r="E33" s="15">
        <v>140</v>
      </c>
      <c r="F33" s="5">
        <v>73</v>
      </c>
      <c r="G33" s="117">
        <f t="shared" si="0"/>
        <v>0.52142857142857146</v>
      </c>
      <c r="I33" s="124"/>
    </row>
    <row r="34" spans="1:9">
      <c r="A34" s="90">
        <v>32</v>
      </c>
      <c r="B34" s="64" t="s">
        <v>45</v>
      </c>
      <c r="C34" s="64" t="s">
        <v>49</v>
      </c>
      <c r="D34" s="67" t="s">
        <v>17</v>
      </c>
      <c r="E34" s="15">
        <v>205</v>
      </c>
      <c r="F34" s="5">
        <v>123</v>
      </c>
      <c r="G34" s="117">
        <f t="shared" si="0"/>
        <v>0.6</v>
      </c>
      <c r="I34" s="124"/>
    </row>
    <row r="35" spans="1:9">
      <c r="A35" s="90">
        <v>33</v>
      </c>
      <c r="B35" s="64" t="s">
        <v>45</v>
      </c>
      <c r="C35" s="64" t="s">
        <v>50</v>
      </c>
      <c r="D35" s="67" t="s">
        <v>17</v>
      </c>
      <c r="E35" s="15">
        <v>200</v>
      </c>
      <c r="F35" s="5">
        <v>119</v>
      </c>
      <c r="G35" s="117">
        <f t="shared" ref="G35:G66" si="1">F35/E35</f>
        <v>0.59499999999999997</v>
      </c>
      <c r="I35" s="124"/>
    </row>
    <row r="36" spans="1:9">
      <c r="A36" s="90">
        <v>34</v>
      </c>
      <c r="B36" s="64" t="s">
        <v>45</v>
      </c>
      <c r="C36" s="64" t="s">
        <v>51</v>
      </c>
      <c r="D36" s="67" t="s">
        <v>17</v>
      </c>
      <c r="E36" s="15">
        <v>229</v>
      </c>
      <c r="F36" s="5">
        <v>118</v>
      </c>
      <c r="G36" s="117">
        <f t="shared" si="1"/>
        <v>0.51528384279475981</v>
      </c>
      <c r="I36" s="124"/>
    </row>
    <row r="37" spans="1:9" ht="15" customHeight="1">
      <c r="A37" s="90">
        <v>35</v>
      </c>
      <c r="B37" s="64" t="s">
        <v>52</v>
      </c>
      <c r="C37" s="64" t="s">
        <v>53</v>
      </c>
      <c r="D37" s="67" t="s">
        <v>17</v>
      </c>
      <c r="E37" s="15">
        <v>130</v>
      </c>
      <c r="F37" s="5">
        <v>91</v>
      </c>
      <c r="G37" s="117">
        <f t="shared" si="1"/>
        <v>0.7</v>
      </c>
      <c r="I37" s="124"/>
    </row>
    <row r="38" spans="1:9" ht="13.5" customHeight="1">
      <c r="A38" s="90">
        <v>36</v>
      </c>
      <c r="B38" s="64" t="s">
        <v>52</v>
      </c>
      <c r="C38" s="64" t="s">
        <v>54</v>
      </c>
      <c r="D38" s="67" t="s">
        <v>16</v>
      </c>
      <c r="E38" s="15">
        <v>541</v>
      </c>
      <c r="F38" s="5">
        <v>327</v>
      </c>
      <c r="G38" s="117">
        <f t="shared" si="1"/>
        <v>0.60443622920517559</v>
      </c>
      <c r="I38" s="124"/>
    </row>
    <row r="39" spans="1:9" ht="13.5" customHeight="1">
      <c r="A39" s="90">
        <v>37</v>
      </c>
      <c r="B39" s="64" t="s">
        <v>52</v>
      </c>
      <c r="C39" s="64" t="s">
        <v>54</v>
      </c>
      <c r="D39" s="67" t="s">
        <v>17</v>
      </c>
      <c r="E39" s="15">
        <v>358</v>
      </c>
      <c r="F39" s="5">
        <v>231</v>
      </c>
      <c r="G39" s="117">
        <f t="shared" si="1"/>
        <v>0.64525139664804465</v>
      </c>
      <c r="I39" s="124"/>
    </row>
    <row r="40" spans="1:9" ht="13.5" customHeight="1">
      <c r="A40" s="90">
        <v>38</v>
      </c>
      <c r="B40" s="64" t="s">
        <v>52</v>
      </c>
      <c r="C40" s="64" t="s">
        <v>55</v>
      </c>
      <c r="D40" s="67" t="s">
        <v>31</v>
      </c>
      <c r="E40" s="15">
        <v>385</v>
      </c>
      <c r="F40" s="5">
        <v>238</v>
      </c>
      <c r="G40" s="117">
        <f t="shared" si="1"/>
        <v>0.61818181818181817</v>
      </c>
      <c r="I40" s="124"/>
    </row>
    <row r="41" spans="1:9" ht="13.5" customHeight="1">
      <c r="A41" s="90">
        <v>39</v>
      </c>
      <c r="B41" s="64" t="s">
        <v>52</v>
      </c>
      <c r="C41" s="64" t="s">
        <v>56</v>
      </c>
      <c r="D41" s="67" t="s">
        <v>17</v>
      </c>
      <c r="E41" s="15">
        <v>139</v>
      </c>
      <c r="F41" s="5">
        <v>76</v>
      </c>
      <c r="G41" s="117">
        <f t="shared" si="1"/>
        <v>0.5467625899280576</v>
      </c>
      <c r="I41" s="124"/>
    </row>
    <row r="42" spans="1:9" ht="14.25" customHeight="1">
      <c r="A42" s="90">
        <v>40</v>
      </c>
      <c r="B42" s="64" t="s">
        <v>52</v>
      </c>
      <c r="C42" s="64" t="s">
        <v>57</v>
      </c>
      <c r="D42" s="67" t="s">
        <v>17</v>
      </c>
      <c r="E42" s="15">
        <v>189</v>
      </c>
      <c r="F42" s="5">
        <v>131</v>
      </c>
      <c r="G42" s="117">
        <f t="shared" si="1"/>
        <v>0.69312169312169314</v>
      </c>
      <c r="I42" s="124"/>
    </row>
    <row r="43" spans="1:9">
      <c r="A43" s="90">
        <v>41</v>
      </c>
      <c r="B43" s="64" t="s">
        <v>58</v>
      </c>
      <c r="C43" s="64" t="s">
        <v>59</v>
      </c>
      <c r="D43" s="67" t="s">
        <v>17</v>
      </c>
      <c r="E43" s="15">
        <v>388</v>
      </c>
      <c r="F43" s="5">
        <v>178</v>
      </c>
      <c r="G43" s="117">
        <f t="shared" si="1"/>
        <v>0.45876288659793812</v>
      </c>
      <c r="I43" s="124"/>
    </row>
    <row r="44" spans="1:9">
      <c r="A44" s="90">
        <v>42</v>
      </c>
      <c r="B44" s="64" t="s">
        <v>58</v>
      </c>
      <c r="C44" s="64" t="s">
        <v>60</v>
      </c>
      <c r="D44" s="67" t="s">
        <v>17</v>
      </c>
      <c r="E44" s="15">
        <v>229</v>
      </c>
      <c r="F44" s="5">
        <v>140</v>
      </c>
      <c r="G44" s="117">
        <f t="shared" si="1"/>
        <v>0.611353711790393</v>
      </c>
      <c r="I44" s="124"/>
    </row>
    <row r="45" spans="1:9" ht="14.25" customHeight="1">
      <c r="A45" s="90">
        <v>43</v>
      </c>
      <c r="B45" s="64" t="s">
        <v>58</v>
      </c>
      <c r="C45" s="64" t="s">
        <v>61</v>
      </c>
      <c r="D45" s="67" t="s">
        <v>31</v>
      </c>
      <c r="E45" s="15">
        <v>288</v>
      </c>
      <c r="F45" s="5">
        <v>170</v>
      </c>
      <c r="G45" s="117">
        <f t="shared" si="1"/>
        <v>0.59027777777777779</v>
      </c>
      <c r="I45" s="124"/>
    </row>
    <row r="46" spans="1:9" ht="13.5" customHeight="1">
      <c r="A46" s="90">
        <v>44</v>
      </c>
      <c r="B46" s="64" t="s">
        <v>58</v>
      </c>
      <c r="C46" s="64" t="s">
        <v>62</v>
      </c>
      <c r="D46" s="67" t="s">
        <v>31</v>
      </c>
      <c r="E46" s="15">
        <v>206</v>
      </c>
      <c r="F46" s="5">
        <v>126</v>
      </c>
      <c r="G46" s="117">
        <f t="shared" si="1"/>
        <v>0.61165048543689315</v>
      </c>
      <c r="I46" s="124"/>
    </row>
    <row r="47" spans="1:9">
      <c r="A47" s="90">
        <v>45</v>
      </c>
      <c r="B47" s="64" t="s">
        <v>58</v>
      </c>
      <c r="C47" s="64" t="s">
        <v>63</v>
      </c>
      <c r="D47" s="67" t="s">
        <v>17</v>
      </c>
      <c r="E47" s="15">
        <v>196</v>
      </c>
      <c r="F47" s="5">
        <v>104</v>
      </c>
      <c r="G47" s="117">
        <f t="shared" si="1"/>
        <v>0.53061224489795922</v>
      </c>
      <c r="I47" s="124"/>
    </row>
    <row r="48" spans="1:9">
      <c r="A48" s="90">
        <v>46</v>
      </c>
      <c r="B48" s="64" t="s">
        <v>58</v>
      </c>
      <c r="C48" s="64" t="s">
        <v>64</v>
      </c>
      <c r="D48" s="67" t="s">
        <v>17</v>
      </c>
      <c r="E48" s="15">
        <v>190</v>
      </c>
      <c r="F48" s="5">
        <v>116</v>
      </c>
      <c r="G48" s="117">
        <f t="shared" si="1"/>
        <v>0.61052631578947369</v>
      </c>
      <c r="I48" s="124"/>
    </row>
    <row r="49" spans="1:9" ht="13.5" customHeight="1">
      <c r="A49" s="90">
        <v>47</v>
      </c>
      <c r="B49" s="64" t="s">
        <v>65</v>
      </c>
      <c r="C49" s="64" t="s">
        <v>66</v>
      </c>
      <c r="D49" s="67" t="s">
        <v>17</v>
      </c>
      <c r="E49" s="15">
        <v>224</v>
      </c>
      <c r="F49" s="5">
        <v>128</v>
      </c>
      <c r="G49" s="117">
        <f t="shared" si="1"/>
        <v>0.5714285714285714</v>
      </c>
      <c r="I49" s="124"/>
    </row>
    <row r="50" spans="1:9" ht="14.25" customHeight="1">
      <c r="A50" s="90">
        <v>48</v>
      </c>
      <c r="B50" s="64" t="s">
        <v>65</v>
      </c>
      <c r="C50" s="64" t="s">
        <v>67</v>
      </c>
      <c r="D50" s="67" t="s">
        <v>31</v>
      </c>
      <c r="E50" s="15">
        <v>601</v>
      </c>
      <c r="F50" s="5">
        <v>268</v>
      </c>
      <c r="G50" s="117">
        <f t="shared" si="1"/>
        <v>0.44592346089850249</v>
      </c>
      <c r="I50" s="124"/>
    </row>
    <row r="51" spans="1:9">
      <c r="A51" s="90">
        <v>49</v>
      </c>
      <c r="B51" s="64" t="s">
        <v>65</v>
      </c>
      <c r="C51" s="64" t="s">
        <v>68</v>
      </c>
      <c r="D51" s="67" t="s">
        <v>16</v>
      </c>
      <c r="E51" s="15">
        <v>2595</v>
      </c>
      <c r="F51" s="5">
        <v>1386</v>
      </c>
      <c r="G51" s="117">
        <f t="shared" si="1"/>
        <v>0.53410404624277452</v>
      </c>
      <c r="I51" s="124"/>
    </row>
    <row r="52" spans="1:9">
      <c r="A52" s="90">
        <v>50</v>
      </c>
      <c r="B52" s="64" t="s">
        <v>65</v>
      </c>
      <c r="C52" s="64" t="s">
        <v>68</v>
      </c>
      <c r="D52" s="67" t="s">
        <v>17</v>
      </c>
      <c r="E52" s="15">
        <v>418</v>
      </c>
      <c r="F52" s="5">
        <v>210</v>
      </c>
      <c r="G52" s="117">
        <f t="shared" si="1"/>
        <v>0.50239234449760761</v>
      </c>
      <c r="I52" s="124"/>
    </row>
    <row r="53" spans="1:9" ht="15" customHeight="1">
      <c r="A53" s="90">
        <v>51</v>
      </c>
      <c r="B53" s="64" t="s">
        <v>65</v>
      </c>
      <c r="C53" s="64" t="s">
        <v>69</v>
      </c>
      <c r="D53" s="67" t="s">
        <v>31</v>
      </c>
      <c r="E53" s="15">
        <v>439</v>
      </c>
      <c r="F53" s="5">
        <v>230</v>
      </c>
      <c r="G53" s="117">
        <f t="shared" si="1"/>
        <v>0.52391799544419138</v>
      </c>
      <c r="I53" s="124"/>
    </row>
    <row r="54" spans="1:9" ht="13.5" customHeight="1">
      <c r="A54" s="90">
        <v>52</v>
      </c>
      <c r="B54" s="64" t="s">
        <v>65</v>
      </c>
      <c r="C54" s="64" t="s">
        <v>70</v>
      </c>
      <c r="D54" s="67" t="s">
        <v>31</v>
      </c>
      <c r="E54" s="15">
        <v>669</v>
      </c>
      <c r="F54" s="5">
        <v>370</v>
      </c>
      <c r="G54" s="117">
        <f t="shared" si="1"/>
        <v>0.55306427503736921</v>
      </c>
      <c r="I54" s="124"/>
    </row>
    <row r="55" spans="1:9" ht="15" customHeight="1">
      <c r="A55" s="90">
        <v>53</v>
      </c>
      <c r="B55" s="64" t="s">
        <v>65</v>
      </c>
      <c r="C55" s="64" t="s">
        <v>71</v>
      </c>
      <c r="D55" s="67" t="s">
        <v>31</v>
      </c>
      <c r="E55" s="15">
        <v>349</v>
      </c>
      <c r="F55" s="5">
        <v>200</v>
      </c>
      <c r="G55" s="117">
        <f t="shared" si="1"/>
        <v>0.57306590257879653</v>
      </c>
      <c r="I55" s="124"/>
    </row>
    <row r="56" spans="1:9">
      <c r="A56" s="90">
        <v>54</v>
      </c>
      <c r="B56" s="64" t="s">
        <v>65</v>
      </c>
      <c r="C56" s="64" t="s">
        <v>72</v>
      </c>
      <c r="D56" s="67" t="s">
        <v>17</v>
      </c>
      <c r="E56" s="15">
        <v>200</v>
      </c>
      <c r="F56" s="5">
        <v>103</v>
      </c>
      <c r="G56" s="117">
        <f t="shared" si="1"/>
        <v>0.51500000000000001</v>
      </c>
      <c r="I56" s="124"/>
    </row>
    <row r="57" spans="1:9" ht="13.5" customHeight="1">
      <c r="A57" s="90">
        <v>55</v>
      </c>
      <c r="B57" s="64" t="s">
        <v>65</v>
      </c>
      <c r="C57" s="64" t="s">
        <v>73</v>
      </c>
      <c r="D57" s="67" t="s">
        <v>17</v>
      </c>
      <c r="E57" s="15">
        <v>334</v>
      </c>
      <c r="F57" s="5">
        <v>178</v>
      </c>
      <c r="G57" s="117">
        <f t="shared" si="1"/>
        <v>0.53293413173652693</v>
      </c>
      <c r="I57" s="124"/>
    </row>
    <row r="58" spans="1:9">
      <c r="A58" s="90">
        <v>56</v>
      </c>
      <c r="B58" s="64" t="s">
        <v>74</v>
      </c>
      <c r="C58" s="64" t="s">
        <v>75</v>
      </c>
      <c r="D58" s="67" t="s">
        <v>17</v>
      </c>
      <c r="E58" s="15">
        <v>125</v>
      </c>
      <c r="F58" s="5">
        <v>69</v>
      </c>
      <c r="G58" s="117">
        <f t="shared" si="1"/>
        <v>0.55200000000000005</v>
      </c>
      <c r="I58" s="124"/>
    </row>
    <row r="59" spans="1:9">
      <c r="A59" s="90">
        <v>57</v>
      </c>
      <c r="B59" s="64" t="s">
        <v>74</v>
      </c>
      <c r="C59" s="64" t="s">
        <v>76</v>
      </c>
      <c r="D59" s="67" t="s">
        <v>17</v>
      </c>
      <c r="E59" s="15">
        <v>97</v>
      </c>
      <c r="F59" s="5">
        <v>57</v>
      </c>
      <c r="G59" s="117">
        <f t="shared" si="1"/>
        <v>0.58762886597938147</v>
      </c>
      <c r="I59" s="124"/>
    </row>
    <row r="60" spans="1:9" ht="12.75" customHeight="1">
      <c r="A60" s="90">
        <v>58</v>
      </c>
      <c r="B60" s="64" t="s">
        <v>74</v>
      </c>
      <c r="C60" s="64" t="s">
        <v>77</v>
      </c>
      <c r="D60" s="67" t="s">
        <v>31</v>
      </c>
      <c r="E60" s="15">
        <v>334</v>
      </c>
      <c r="F60" s="5">
        <v>203</v>
      </c>
      <c r="G60" s="117">
        <f t="shared" si="1"/>
        <v>0.60778443113772451</v>
      </c>
      <c r="I60" s="124"/>
    </row>
    <row r="61" spans="1:9">
      <c r="A61" s="90">
        <v>59</v>
      </c>
      <c r="B61" s="64" t="s">
        <v>74</v>
      </c>
      <c r="C61" s="64" t="s">
        <v>78</v>
      </c>
      <c r="D61" s="67" t="s">
        <v>17</v>
      </c>
      <c r="E61" s="15">
        <v>294</v>
      </c>
      <c r="F61" s="5">
        <v>160</v>
      </c>
      <c r="G61" s="117">
        <f t="shared" si="1"/>
        <v>0.54421768707482998</v>
      </c>
      <c r="I61" s="124"/>
    </row>
    <row r="62" spans="1:9">
      <c r="A62" s="90">
        <v>60</v>
      </c>
      <c r="B62" s="64" t="s">
        <v>74</v>
      </c>
      <c r="C62" s="64" t="s">
        <v>79</v>
      </c>
      <c r="D62" s="67" t="s">
        <v>16</v>
      </c>
      <c r="E62" s="15">
        <v>569</v>
      </c>
      <c r="F62" s="5">
        <v>294</v>
      </c>
      <c r="G62" s="117">
        <f t="shared" si="1"/>
        <v>0.51669595782073818</v>
      </c>
      <c r="I62" s="124"/>
    </row>
    <row r="63" spans="1:9">
      <c r="A63" s="90">
        <v>61</v>
      </c>
      <c r="B63" s="64" t="s">
        <v>74</v>
      </c>
      <c r="C63" s="64" t="s">
        <v>79</v>
      </c>
      <c r="D63" s="67" t="s">
        <v>17</v>
      </c>
      <c r="E63" s="15">
        <v>420</v>
      </c>
      <c r="F63" s="5">
        <v>229</v>
      </c>
      <c r="G63" s="117">
        <f t="shared" si="1"/>
        <v>0.54523809523809519</v>
      </c>
      <c r="I63" s="124"/>
    </row>
    <row r="64" spans="1:9" ht="14.25" customHeight="1">
      <c r="A64" s="90">
        <v>62</v>
      </c>
      <c r="B64" s="64" t="s">
        <v>74</v>
      </c>
      <c r="C64" s="64" t="s">
        <v>80</v>
      </c>
      <c r="D64" s="67" t="s">
        <v>31</v>
      </c>
      <c r="E64" s="15">
        <v>281</v>
      </c>
      <c r="F64" s="5">
        <v>121</v>
      </c>
      <c r="G64" s="117">
        <f t="shared" si="1"/>
        <v>0.4306049822064057</v>
      </c>
      <c r="I64" s="124"/>
    </row>
    <row r="65" spans="1:9">
      <c r="A65" s="90">
        <v>63</v>
      </c>
      <c r="B65" s="64" t="s">
        <v>74</v>
      </c>
      <c r="C65" s="64" t="s">
        <v>81</v>
      </c>
      <c r="D65" s="67" t="s">
        <v>17</v>
      </c>
      <c r="E65" s="15">
        <v>141</v>
      </c>
      <c r="F65" s="5">
        <v>66</v>
      </c>
      <c r="G65" s="117">
        <f t="shared" si="1"/>
        <v>0.46808510638297873</v>
      </c>
      <c r="I65" s="124"/>
    </row>
    <row r="66" spans="1:9">
      <c r="A66" s="90">
        <v>64</v>
      </c>
      <c r="B66" s="64" t="s">
        <v>74</v>
      </c>
      <c r="C66" s="64" t="s">
        <v>82</v>
      </c>
      <c r="D66" s="67" t="s">
        <v>17</v>
      </c>
      <c r="E66" s="15">
        <v>296</v>
      </c>
      <c r="F66" s="5">
        <v>169</v>
      </c>
      <c r="G66" s="117">
        <f t="shared" si="1"/>
        <v>0.57094594594594594</v>
      </c>
      <c r="I66" s="124"/>
    </row>
    <row r="67" spans="1:9">
      <c r="A67" s="90">
        <v>65</v>
      </c>
      <c r="B67" s="64" t="s">
        <v>83</v>
      </c>
      <c r="C67" s="64" t="s">
        <v>84</v>
      </c>
      <c r="D67" s="67" t="s">
        <v>16</v>
      </c>
      <c r="E67" s="15">
        <v>3505</v>
      </c>
      <c r="F67" s="5">
        <v>1144</v>
      </c>
      <c r="G67" s="117">
        <f t="shared" ref="G67:G98" si="2">F67/E67</f>
        <v>0.32639087018544938</v>
      </c>
      <c r="I67" s="124"/>
    </row>
    <row r="68" spans="1:9">
      <c r="A68" s="90">
        <v>66</v>
      </c>
      <c r="B68" s="64" t="s">
        <v>85</v>
      </c>
      <c r="C68" s="64" t="s">
        <v>86</v>
      </c>
      <c r="D68" s="67" t="s">
        <v>16</v>
      </c>
      <c r="E68" s="15">
        <v>2843</v>
      </c>
      <c r="F68" s="5">
        <v>1536</v>
      </c>
      <c r="G68" s="117">
        <f t="shared" si="2"/>
        <v>0.54027435807245872</v>
      </c>
      <c r="I68" s="124"/>
    </row>
    <row r="69" spans="1:9">
      <c r="A69" s="90">
        <v>67</v>
      </c>
      <c r="B69" s="64" t="s">
        <v>87</v>
      </c>
      <c r="C69" s="64" t="s">
        <v>88</v>
      </c>
      <c r="D69" s="67" t="s">
        <v>16</v>
      </c>
      <c r="E69" s="15">
        <v>2778</v>
      </c>
      <c r="F69" s="5">
        <v>1220</v>
      </c>
      <c r="G69" s="117">
        <f t="shared" si="2"/>
        <v>0.43916486681065514</v>
      </c>
      <c r="I69" s="124"/>
    </row>
    <row r="70" spans="1:9">
      <c r="A70" s="90">
        <v>68</v>
      </c>
      <c r="B70" s="64" t="s">
        <v>89</v>
      </c>
      <c r="C70" s="64" t="s">
        <v>90</v>
      </c>
      <c r="D70" s="67" t="s">
        <v>16</v>
      </c>
      <c r="E70" s="15">
        <v>3441</v>
      </c>
      <c r="F70" s="5">
        <v>2167</v>
      </c>
      <c r="G70" s="117">
        <f t="shared" si="2"/>
        <v>0.62975879104911359</v>
      </c>
      <c r="I70" s="124"/>
    </row>
    <row r="71" spans="1:9">
      <c r="A71" s="90">
        <v>69</v>
      </c>
      <c r="B71" s="64" t="s">
        <v>91</v>
      </c>
      <c r="C71" s="64" t="s">
        <v>92</v>
      </c>
      <c r="D71" s="67" t="s">
        <v>17</v>
      </c>
      <c r="E71" s="15">
        <v>163</v>
      </c>
      <c r="F71" s="5">
        <v>87</v>
      </c>
      <c r="G71" s="117">
        <f t="shared" si="2"/>
        <v>0.53374233128834359</v>
      </c>
      <c r="I71" s="124"/>
    </row>
    <row r="72" spans="1:9">
      <c r="A72" s="90">
        <v>70</v>
      </c>
      <c r="B72" s="64" t="s">
        <v>91</v>
      </c>
      <c r="C72" s="64" t="s">
        <v>93</v>
      </c>
      <c r="D72" s="67" t="s">
        <v>17</v>
      </c>
      <c r="E72" s="15">
        <v>202</v>
      </c>
      <c r="F72" s="5">
        <v>112</v>
      </c>
      <c r="G72" s="117">
        <f t="shared" si="2"/>
        <v>0.5544554455445545</v>
      </c>
      <c r="I72" s="124"/>
    </row>
    <row r="73" spans="1:9" ht="14.25" customHeight="1">
      <c r="A73" s="90">
        <v>71</v>
      </c>
      <c r="B73" s="64" t="s">
        <v>91</v>
      </c>
      <c r="C73" s="64" t="s">
        <v>94</v>
      </c>
      <c r="D73" s="67" t="s">
        <v>31</v>
      </c>
      <c r="E73" s="15">
        <v>751</v>
      </c>
      <c r="F73" s="5">
        <v>408</v>
      </c>
      <c r="G73" s="117">
        <f t="shared" si="2"/>
        <v>0.54327563249001332</v>
      </c>
      <c r="I73" s="124"/>
    </row>
    <row r="74" spans="1:9" ht="15" customHeight="1">
      <c r="A74" s="90">
        <v>72</v>
      </c>
      <c r="B74" s="64" t="s">
        <v>91</v>
      </c>
      <c r="C74" s="64" t="s">
        <v>95</v>
      </c>
      <c r="D74" s="67" t="s">
        <v>31</v>
      </c>
      <c r="E74" s="15">
        <v>418</v>
      </c>
      <c r="F74" s="5">
        <v>232</v>
      </c>
      <c r="G74" s="117">
        <f t="shared" si="2"/>
        <v>0.55502392344497609</v>
      </c>
      <c r="I74" s="124"/>
    </row>
    <row r="75" spans="1:9" ht="15.75" customHeight="1">
      <c r="A75" s="90">
        <v>73</v>
      </c>
      <c r="B75" s="64" t="s">
        <v>96</v>
      </c>
      <c r="C75" s="64" t="s">
        <v>97</v>
      </c>
      <c r="D75" s="67" t="s">
        <v>31</v>
      </c>
      <c r="E75" s="15">
        <v>399</v>
      </c>
      <c r="F75" s="5">
        <v>196</v>
      </c>
      <c r="G75" s="117">
        <f t="shared" si="2"/>
        <v>0.49122807017543857</v>
      </c>
      <c r="I75" s="124"/>
    </row>
    <row r="76" spans="1:9" ht="15.75" customHeight="1">
      <c r="A76" s="90">
        <v>74</v>
      </c>
      <c r="B76" s="64" t="s">
        <v>96</v>
      </c>
      <c r="C76" s="64" t="s">
        <v>98</v>
      </c>
      <c r="D76" s="67" t="s">
        <v>31</v>
      </c>
      <c r="E76" s="15">
        <v>393</v>
      </c>
      <c r="F76" s="5">
        <v>216</v>
      </c>
      <c r="G76" s="117">
        <f t="shared" si="2"/>
        <v>0.54961832061068705</v>
      </c>
      <c r="I76" s="124"/>
    </row>
    <row r="77" spans="1:9" ht="15" customHeight="1">
      <c r="A77" s="90">
        <v>75</v>
      </c>
      <c r="B77" s="64" t="s">
        <v>96</v>
      </c>
      <c r="C77" s="64" t="s">
        <v>99</v>
      </c>
      <c r="D77" s="67" t="s">
        <v>31</v>
      </c>
      <c r="E77" s="15">
        <v>979</v>
      </c>
      <c r="F77" s="5">
        <v>554</v>
      </c>
      <c r="G77" s="117">
        <f t="shared" si="2"/>
        <v>0.56588355464759954</v>
      </c>
      <c r="I77" s="124"/>
    </row>
    <row r="78" spans="1:9">
      <c r="A78" s="90">
        <v>76</v>
      </c>
      <c r="B78" s="64" t="s">
        <v>96</v>
      </c>
      <c r="C78" s="64" t="s">
        <v>100</v>
      </c>
      <c r="D78" s="67" t="s">
        <v>17</v>
      </c>
      <c r="E78" s="15">
        <v>247</v>
      </c>
      <c r="F78" s="5">
        <v>126</v>
      </c>
      <c r="G78" s="117">
        <f t="shared" si="2"/>
        <v>0.51012145748987858</v>
      </c>
      <c r="I78" s="124"/>
    </row>
    <row r="79" spans="1:9" ht="14.25" customHeight="1">
      <c r="A79" s="90">
        <v>77</v>
      </c>
      <c r="B79" s="64" t="s">
        <v>96</v>
      </c>
      <c r="C79" s="64" t="s">
        <v>101</v>
      </c>
      <c r="D79" s="67" t="s">
        <v>31</v>
      </c>
      <c r="E79" s="15">
        <v>602</v>
      </c>
      <c r="F79" s="5">
        <v>263</v>
      </c>
      <c r="G79" s="117">
        <f t="shared" si="2"/>
        <v>0.43687707641196011</v>
      </c>
      <c r="I79" s="124"/>
    </row>
    <row r="80" spans="1:9">
      <c r="A80" s="90">
        <v>78</v>
      </c>
      <c r="B80" s="64" t="s">
        <v>102</v>
      </c>
      <c r="C80" s="64" t="s">
        <v>103</v>
      </c>
      <c r="D80" s="67" t="s">
        <v>17</v>
      </c>
      <c r="E80" s="15">
        <v>181</v>
      </c>
      <c r="F80" s="5">
        <v>114</v>
      </c>
      <c r="G80" s="117">
        <f t="shared" si="2"/>
        <v>0.62983425414364635</v>
      </c>
      <c r="I80" s="124"/>
    </row>
    <row r="81" spans="1:9">
      <c r="A81" s="90">
        <v>79</v>
      </c>
      <c r="B81" s="64" t="s">
        <v>102</v>
      </c>
      <c r="C81" s="64" t="s">
        <v>104</v>
      </c>
      <c r="D81" s="67" t="s">
        <v>17</v>
      </c>
      <c r="E81" s="15">
        <v>352</v>
      </c>
      <c r="F81" s="5">
        <v>244</v>
      </c>
      <c r="G81" s="117">
        <f t="shared" si="2"/>
        <v>0.69318181818181823</v>
      </c>
      <c r="I81" s="124"/>
    </row>
    <row r="82" spans="1:9">
      <c r="A82" s="90">
        <v>80</v>
      </c>
      <c r="B82" s="64" t="s">
        <v>102</v>
      </c>
      <c r="C82" s="64" t="s">
        <v>105</v>
      </c>
      <c r="D82" s="67" t="s">
        <v>17</v>
      </c>
      <c r="E82" s="15">
        <v>426</v>
      </c>
      <c r="F82" s="5">
        <v>294</v>
      </c>
      <c r="G82" s="117">
        <f t="shared" si="2"/>
        <v>0.6901408450704225</v>
      </c>
      <c r="I82" s="124"/>
    </row>
    <row r="83" spans="1:9" ht="13.5" customHeight="1">
      <c r="A83" s="90">
        <v>81</v>
      </c>
      <c r="B83" s="64" t="s">
        <v>102</v>
      </c>
      <c r="C83" s="64" t="s">
        <v>106</v>
      </c>
      <c r="D83" s="67" t="s">
        <v>31</v>
      </c>
      <c r="E83" s="15">
        <v>495</v>
      </c>
      <c r="F83" s="5">
        <v>316</v>
      </c>
      <c r="G83" s="117">
        <f t="shared" si="2"/>
        <v>0.63838383838383839</v>
      </c>
      <c r="I83" s="124"/>
    </row>
    <row r="84" spans="1:9">
      <c r="A84" s="90">
        <v>82</v>
      </c>
      <c r="B84" s="64" t="s">
        <v>102</v>
      </c>
      <c r="C84" s="64" t="s">
        <v>107</v>
      </c>
      <c r="D84" s="67" t="s">
        <v>16</v>
      </c>
      <c r="E84" s="15">
        <v>308</v>
      </c>
      <c r="F84" s="5">
        <v>174</v>
      </c>
      <c r="G84" s="117">
        <f t="shared" si="2"/>
        <v>0.56493506493506496</v>
      </c>
      <c r="I84" s="124"/>
    </row>
    <row r="85" spans="1:9">
      <c r="A85" s="90">
        <v>83</v>
      </c>
      <c r="B85" s="64" t="s">
        <v>102</v>
      </c>
      <c r="C85" s="64" t="s">
        <v>107</v>
      </c>
      <c r="D85" s="67" t="s">
        <v>17</v>
      </c>
      <c r="E85" s="15">
        <v>176</v>
      </c>
      <c r="F85" s="5">
        <v>118</v>
      </c>
      <c r="G85" s="117">
        <f t="shared" si="2"/>
        <v>0.67045454545454541</v>
      </c>
      <c r="I85" s="124"/>
    </row>
    <row r="86" spans="1:9">
      <c r="A86" s="90">
        <v>84</v>
      </c>
      <c r="B86" s="64" t="s">
        <v>102</v>
      </c>
      <c r="C86" s="64" t="s">
        <v>108</v>
      </c>
      <c r="D86" s="67" t="s">
        <v>17</v>
      </c>
      <c r="E86" s="15">
        <v>242</v>
      </c>
      <c r="F86" s="5">
        <v>156</v>
      </c>
      <c r="G86" s="117">
        <f t="shared" si="2"/>
        <v>0.64462809917355368</v>
      </c>
      <c r="I86" s="124"/>
    </row>
    <row r="87" spans="1:9">
      <c r="A87" s="90">
        <v>85</v>
      </c>
      <c r="B87" s="64" t="s">
        <v>109</v>
      </c>
      <c r="C87" s="64" t="s">
        <v>110</v>
      </c>
      <c r="D87" s="67" t="s">
        <v>17</v>
      </c>
      <c r="E87" s="15">
        <v>154</v>
      </c>
      <c r="F87" s="5">
        <v>85</v>
      </c>
      <c r="G87" s="117">
        <f t="shared" si="2"/>
        <v>0.55194805194805197</v>
      </c>
      <c r="I87" s="124"/>
    </row>
    <row r="88" spans="1:9">
      <c r="A88" s="90">
        <v>86</v>
      </c>
      <c r="B88" s="64" t="s">
        <v>109</v>
      </c>
      <c r="C88" s="64" t="s">
        <v>111</v>
      </c>
      <c r="D88" s="67" t="s">
        <v>17</v>
      </c>
      <c r="E88" s="15">
        <v>139</v>
      </c>
      <c r="F88" s="5">
        <v>62</v>
      </c>
      <c r="G88" s="117">
        <f t="shared" si="2"/>
        <v>0.4460431654676259</v>
      </c>
      <c r="I88" s="124"/>
    </row>
    <row r="89" spans="1:9">
      <c r="A89" s="90">
        <v>87</v>
      </c>
      <c r="B89" s="64" t="s">
        <v>109</v>
      </c>
      <c r="C89" s="64" t="s">
        <v>112</v>
      </c>
      <c r="D89" s="67" t="s">
        <v>16</v>
      </c>
      <c r="E89" s="15">
        <v>501</v>
      </c>
      <c r="F89" s="5">
        <v>264</v>
      </c>
      <c r="G89" s="117">
        <f t="shared" si="2"/>
        <v>0.52694610778443118</v>
      </c>
      <c r="I89" s="124"/>
    </row>
    <row r="90" spans="1:9">
      <c r="A90" s="90">
        <v>88</v>
      </c>
      <c r="B90" s="64" t="s">
        <v>109</v>
      </c>
      <c r="C90" s="64" t="s">
        <v>112</v>
      </c>
      <c r="D90" s="67" t="s">
        <v>17</v>
      </c>
      <c r="E90" s="15">
        <v>216</v>
      </c>
      <c r="F90" s="5">
        <v>104</v>
      </c>
      <c r="G90" s="117">
        <f t="shared" si="2"/>
        <v>0.48148148148148145</v>
      </c>
      <c r="I90" s="124"/>
    </row>
    <row r="91" spans="1:9">
      <c r="A91" s="90">
        <v>89</v>
      </c>
      <c r="B91" s="64" t="s">
        <v>109</v>
      </c>
      <c r="C91" s="64" t="s">
        <v>113</v>
      </c>
      <c r="D91" s="67" t="s">
        <v>17</v>
      </c>
      <c r="E91" s="15">
        <v>157</v>
      </c>
      <c r="F91" s="5">
        <v>82</v>
      </c>
      <c r="G91" s="117">
        <f t="shared" si="2"/>
        <v>0.52229299363057324</v>
      </c>
      <c r="I91" s="124"/>
    </row>
    <row r="92" spans="1:9">
      <c r="A92" s="90">
        <v>90</v>
      </c>
      <c r="B92" s="64" t="s">
        <v>109</v>
      </c>
      <c r="C92" s="64" t="s">
        <v>114</v>
      </c>
      <c r="D92" s="67" t="s">
        <v>17</v>
      </c>
      <c r="E92" s="15">
        <v>135</v>
      </c>
      <c r="F92" s="5">
        <v>69</v>
      </c>
      <c r="G92" s="117">
        <f t="shared" si="2"/>
        <v>0.51111111111111107</v>
      </c>
      <c r="I92" s="124"/>
    </row>
    <row r="93" spans="1:9" ht="15.75" customHeight="1">
      <c r="A93" s="90">
        <v>91</v>
      </c>
      <c r="B93" s="64" t="s">
        <v>115</v>
      </c>
      <c r="C93" s="64" t="s">
        <v>116</v>
      </c>
      <c r="D93" s="67" t="s">
        <v>31</v>
      </c>
      <c r="E93" s="15">
        <v>282</v>
      </c>
      <c r="F93" s="5">
        <v>156</v>
      </c>
      <c r="G93" s="117">
        <f t="shared" si="2"/>
        <v>0.55319148936170215</v>
      </c>
      <c r="I93" s="124"/>
    </row>
    <row r="94" spans="1:9" ht="15" customHeight="1">
      <c r="A94" s="90">
        <v>92</v>
      </c>
      <c r="B94" s="64" t="s">
        <v>115</v>
      </c>
      <c r="C94" s="64" t="s">
        <v>117</v>
      </c>
      <c r="D94" s="67" t="s">
        <v>31</v>
      </c>
      <c r="E94" s="15">
        <v>619</v>
      </c>
      <c r="F94" s="5">
        <v>306</v>
      </c>
      <c r="G94" s="117">
        <f t="shared" si="2"/>
        <v>0.49434571890145396</v>
      </c>
      <c r="I94" s="124"/>
    </row>
    <row r="95" spans="1:9">
      <c r="A95" s="90">
        <v>93</v>
      </c>
      <c r="B95" s="64" t="s">
        <v>115</v>
      </c>
      <c r="C95" s="64" t="s">
        <v>118</v>
      </c>
      <c r="D95" s="67" t="s">
        <v>17</v>
      </c>
      <c r="E95" s="15">
        <v>221</v>
      </c>
      <c r="F95" s="5">
        <v>144</v>
      </c>
      <c r="G95" s="117">
        <f t="shared" si="2"/>
        <v>0.65158371040723984</v>
      </c>
      <c r="I95" s="124"/>
    </row>
    <row r="96" spans="1:9">
      <c r="A96" s="90">
        <v>94</v>
      </c>
      <c r="B96" s="64" t="s">
        <v>115</v>
      </c>
      <c r="C96" s="64" t="s">
        <v>119</v>
      </c>
      <c r="D96" s="67" t="s">
        <v>31</v>
      </c>
      <c r="E96" s="15">
        <v>517</v>
      </c>
      <c r="F96" s="5">
        <v>292</v>
      </c>
      <c r="G96" s="117">
        <f t="shared" si="2"/>
        <v>0.56479690522243708</v>
      </c>
      <c r="I96" s="124"/>
    </row>
    <row r="97" spans="1:9">
      <c r="A97" s="90">
        <v>95</v>
      </c>
      <c r="B97" s="64" t="s">
        <v>120</v>
      </c>
      <c r="C97" s="64" t="s">
        <v>121</v>
      </c>
      <c r="D97" s="67" t="s">
        <v>17</v>
      </c>
      <c r="E97" s="15">
        <v>143</v>
      </c>
      <c r="F97" s="5">
        <v>67</v>
      </c>
      <c r="G97" s="117">
        <f t="shared" si="2"/>
        <v>0.46853146853146854</v>
      </c>
      <c r="I97" s="124"/>
    </row>
    <row r="98" spans="1:9">
      <c r="A98" s="90">
        <v>96</v>
      </c>
      <c r="B98" s="64" t="s">
        <v>120</v>
      </c>
      <c r="C98" s="64" t="s">
        <v>122</v>
      </c>
      <c r="D98" s="67" t="s">
        <v>17</v>
      </c>
      <c r="E98" s="15">
        <v>137</v>
      </c>
      <c r="F98" s="5">
        <v>80</v>
      </c>
      <c r="G98" s="117">
        <f t="shared" si="2"/>
        <v>0.58394160583941601</v>
      </c>
      <c r="I98" s="124"/>
    </row>
    <row r="99" spans="1:9">
      <c r="A99" s="90">
        <v>97</v>
      </c>
      <c r="B99" s="64" t="s">
        <v>120</v>
      </c>
      <c r="C99" s="64" t="s">
        <v>123</v>
      </c>
      <c r="D99" s="67" t="s">
        <v>17</v>
      </c>
      <c r="E99" s="15">
        <v>113</v>
      </c>
      <c r="F99" s="5">
        <v>55</v>
      </c>
      <c r="G99" s="117">
        <f t="shared" ref="G99:G130" si="3">F99/E99</f>
        <v>0.48672566371681414</v>
      </c>
      <c r="I99" s="124"/>
    </row>
    <row r="100" spans="1:9">
      <c r="A100" s="90">
        <v>98</v>
      </c>
      <c r="B100" s="64" t="s">
        <v>120</v>
      </c>
      <c r="C100" s="64" t="s">
        <v>124</v>
      </c>
      <c r="D100" s="67" t="s">
        <v>17</v>
      </c>
      <c r="E100" s="15">
        <v>150</v>
      </c>
      <c r="F100" s="5">
        <v>84</v>
      </c>
      <c r="G100" s="117">
        <f t="shared" si="3"/>
        <v>0.56000000000000005</v>
      </c>
      <c r="I100" s="124"/>
    </row>
    <row r="101" spans="1:9">
      <c r="A101" s="90">
        <v>99</v>
      </c>
      <c r="B101" s="64" t="s">
        <v>120</v>
      </c>
      <c r="C101" s="64" t="s">
        <v>125</v>
      </c>
      <c r="D101" s="67" t="s">
        <v>17</v>
      </c>
      <c r="E101" s="15">
        <v>75</v>
      </c>
      <c r="F101" s="5">
        <v>30</v>
      </c>
      <c r="G101" s="117">
        <f t="shared" si="3"/>
        <v>0.4</v>
      </c>
      <c r="I101" s="124"/>
    </row>
    <row r="102" spans="1:9">
      <c r="A102" s="90">
        <v>100</v>
      </c>
      <c r="B102" s="64" t="s">
        <v>120</v>
      </c>
      <c r="C102" s="64" t="s">
        <v>126</v>
      </c>
      <c r="D102" s="67" t="s">
        <v>31</v>
      </c>
      <c r="E102" s="15">
        <v>332</v>
      </c>
      <c r="F102" s="5">
        <v>179</v>
      </c>
      <c r="G102" s="117">
        <f t="shared" si="3"/>
        <v>0.53915662650602414</v>
      </c>
      <c r="I102" s="124"/>
    </row>
    <row r="103" spans="1:9">
      <c r="A103" s="90">
        <v>101</v>
      </c>
      <c r="B103" s="64" t="s">
        <v>120</v>
      </c>
      <c r="C103" s="64" t="s">
        <v>127</v>
      </c>
      <c r="D103" s="67" t="s">
        <v>17</v>
      </c>
      <c r="E103" s="15">
        <v>91</v>
      </c>
      <c r="F103" s="5">
        <v>33</v>
      </c>
      <c r="G103" s="117">
        <f t="shared" si="3"/>
        <v>0.36263736263736263</v>
      </c>
      <c r="I103" s="124"/>
    </row>
    <row r="104" spans="1:9">
      <c r="A104" s="90">
        <v>102</v>
      </c>
      <c r="B104" s="64" t="s">
        <v>120</v>
      </c>
      <c r="C104" s="64" t="s">
        <v>128</v>
      </c>
      <c r="D104" s="67" t="s">
        <v>17</v>
      </c>
      <c r="E104" s="15">
        <v>148</v>
      </c>
      <c r="F104" s="5">
        <v>66</v>
      </c>
      <c r="G104" s="117">
        <f t="shared" si="3"/>
        <v>0.44594594594594594</v>
      </c>
      <c r="I104" s="124"/>
    </row>
    <row r="105" spans="1:9">
      <c r="A105" s="90">
        <v>103</v>
      </c>
      <c r="B105" s="64" t="s">
        <v>120</v>
      </c>
      <c r="C105" s="64" t="s">
        <v>129</v>
      </c>
      <c r="D105" s="67" t="s">
        <v>31</v>
      </c>
      <c r="E105" s="15">
        <v>643</v>
      </c>
      <c r="F105" s="5">
        <v>278</v>
      </c>
      <c r="G105" s="117">
        <f t="shared" si="3"/>
        <v>0.43234836702954899</v>
      </c>
      <c r="I105" s="124"/>
    </row>
    <row r="106" spans="1:9">
      <c r="A106" s="90">
        <v>104</v>
      </c>
      <c r="B106" s="64" t="s">
        <v>120</v>
      </c>
      <c r="C106" s="64" t="s">
        <v>130</v>
      </c>
      <c r="D106" s="67" t="s">
        <v>17</v>
      </c>
      <c r="E106" s="15">
        <v>71</v>
      </c>
      <c r="F106" s="5">
        <v>37</v>
      </c>
      <c r="G106" s="117">
        <f t="shared" si="3"/>
        <v>0.52112676056338025</v>
      </c>
      <c r="I106" s="124"/>
    </row>
    <row r="107" spans="1:9">
      <c r="A107" s="90">
        <v>105</v>
      </c>
      <c r="B107" s="64" t="s">
        <v>120</v>
      </c>
      <c r="C107" s="64" t="s">
        <v>131</v>
      </c>
      <c r="D107" s="67" t="s">
        <v>17</v>
      </c>
      <c r="E107" s="15">
        <v>199</v>
      </c>
      <c r="F107" s="5">
        <v>113</v>
      </c>
      <c r="G107" s="117">
        <f t="shared" si="3"/>
        <v>0.56783919597989951</v>
      </c>
      <c r="I107" s="124"/>
    </row>
    <row r="108" spans="1:9">
      <c r="A108" s="90">
        <v>106</v>
      </c>
      <c r="B108" s="64" t="s">
        <v>132</v>
      </c>
      <c r="C108" s="64" t="s">
        <v>133</v>
      </c>
      <c r="D108" s="67" t="s">
        <v>16</v>
      </c>
      <c r="E108" s="15">
        <v>477</v>
      </c>
      <c r="F108" s="5">
        <v>231</v>
      </c>
      <c r="G108" s="117">
        <f t="shared" si="3"/>
        <v>0.48427672955974843</v>
      </c>
      <c r="I108" s="124"/>
    </row>
    <row r="109" spans="1:9">
      <c r="A109" s="90">
        <v>107</v>
      </c>
      <c r="B109" s="64" t="s">
        <v>132</v>
      </c>
      <c r="C109" s="64" t="s">
        <v>133</v>
      </c>
      <c r="D109" s="67" t="s">
        <v>17</v>
      </c>
      <c r="E109" s="15">
        <v>253</v>
      </c>
      <c r="F109" s="5">
        <v>114</v>
      </c>
      <c r="G109" s="117">
        <f t="shared" si="3"/>
        <v>0.45059288537549408</v>
      </c>
      <c r="I109" s="124"/>
    </row>
    <row r="110" spans="1:9">
      <c r="A110" s="90">
        <v>108</v>
      </c>
      <c r="B110" s="64" t="s">
        <v>132</v>
      </c>
      <c r="C110" s="64" t="s">
        <v>134</v>
      </c>
      <c r="D110" s="67" t="s">
        <v>17</v>
      </c>
      <c r="E110" s="15">
        <v>328</v>
      </c>
      <c r="F110" s="5">
        <v>167</v>
      </c>
      <c r="G110" s="117">
        <f t="shared" si="3"/>
        <v>0.50914634146341464</v>
      </c>
      <c r="I110" s="124"/>
    </row>
    <row r="111" spans="1:9">
      <c r="A111" s="90">
        <v>109</v>
      </c>
      <c r="B111" s="64" t="s">
        <v>132</v>
      </c>
      <c r="C111" s="64" t="s">
        <v>135</v>
      </c>
      <c r="D111" s="67" t="s">
        <v>17</v>
      </c>
      <c r="E111" s="15">
        <v>439</v>
      </c>
      <c r="F111" s="5">
        <v>213</v>
      </c>
      <c r="G111" s="117">
        <f t="shared" si="3"/>
        <v>0.48519362186788156</v>
      </c>
      <c r="I111" s="124"/>
    </row>
    <row r="112" spans="1:9">
      <c r="A112" s="90">
        <v>110</v>
      </c>
      <c r="B112" s="64" t="s">
        <v>132</v>
      </c>
      <c r="C112" s="64" t="s">
        <v>136</v>
      </c>
      <c r="D112" s="67" t="s">
        <v>17</v>
      </c>
      <c r="E112" s="15">
        <v>149</v>
      </c>
      <c r="F112" s="5">
        <v>56</v>
      </c>
      <c r="G112" s="117">
        <f t="shared" si="3"/>
        <v>0.37583892617449666</v>
      </c>
      <c r="I112" s="124"/>
    </row>
    <row r="113" spans="1:9">
      <c r="A113" s="90">
        <v>111</v>
      </c>
      <c r="B113" s="64" t="s">
        <v>132</v>
      </c>
      <c r="C113" s="64" t="s">
        <v>137</v>
      </c>
      <c r="D113" s="67" t="s">
        <v>17</v>
      </c>
      <c r="E113" s="15">
        <v>222</v>
      </c>
      <c r="F113" s="5">
        <v>73</v>
      </c>
      <c r="G113" s="117">
        <f t="shared" si="3"/>
        <v>0.32882882882882886</v>
      </c>
      <c r="I113" s="124"/>
    </row>
    <row r="114" spans="1:9">
      <c r="A114" s="90">
        <v>112</v>
      </c>
      <c r="B114" s="64" t="s">
        <v>132</v>
      </c>
      <c r="C114" s="64" t="s">
        <v>138</v>
      </c>
      <c r="D114" s="67" t="s">
        <v>17</v>
      </c>
      <c r="E114" s="15">
        <v>452</v>
      </c>
      <c r="F114" s="5">
        <v>203</v>
      </c>
      <c r="G114" s="117">
        <f t="shared" si="3"/>
        <v>0.44911504424778759</v>
      </c>
      <c r="I114" s="124"/>
    </row>
    <row r="115" spans="1:9">
      <c r="A115" s="90">
        <v>113</v>
      </c>
      <c r="B115" s="64" t="s">
        <v>132</v>
      </c>
      <c r="C115" s="64" t="s">
        <v>139</v>
      </c>
      <c r="D115" s="67" t="s">
        <v>17</v>
      </c>
      <c r="E115" s="15">
        <v>97</v>
      </c>
      <c r="F115" s="5">
        <v>46</v>
      </c>
      <c r="G115" s="117">
        <f t="shared" si="3"/>
        <v>0.47422680412371132</v>
      </c>
      <c r="I115" s="124"/>
    </row>
    <row r="116" spans="1:9">
      <c r="A116" s="90">
        <v>114</v>
      </c>
      <c r="B116" s="64" t="s">
        <v>132</v>
      </c>
      <c r="C116" s="64" t="s">
        <v>140</v>
      </c>
      <c r="D116" s="67" t="s">
        <v>17</v>
      </c>
      <c r="E116" s="15">
        <v>315</v>
      </c>
      <c r="F116" s="5">
        <v>160</v>
      </c>
      <c r="G116" s="117">
        <f t="shared" si="3"/>
        <v>0.50793650793650791</v>
      </c>
      <c r="I116" s="124"/>
    </row>
    <row r="117" spans="1:9">
      <c r="A117" s="90">
        <v>115</v>
      </c>
      <c r="B117" s="64" t="s">
        <v>141</v>
      </c>
      <c r="C117" s="64" t="s">
        <v>142</v>
      </c>
      <c r="D117" s="67" t="s">
        <v>17</v>
      </c>
      <c r="E117" s="15">
        <v>246</v>
      </c>
      <c r="F117" s="5">
        <v>117</v>
      </c>
      <c r="G117" s="117">
        <f t="shared" si="3"/>
        <v>0.47560975609756095</v>
      </c>
      <c r="I117" s="124"/>
    </row>
    <row r="118" spans="1:9">
      <c r="A118" s="90">
        <v>116</v>
      </c>
      <c r="B118" s="64" t="s">
        <v>141</v>
      </c>
      <c r="C118" s="64" t="s">
        <v>143</v>
      </c>
      <c r="D118" s="67" t="s">
        <v>17</v>
      </c>
      <c r="E118" s="15">
        <v>184</v>
      </c>
      <c r="F118" s="5">
        <v>97</v>
      </c>
      <c r="G118" s="117">
        <f t="shared" si="3"/>
        <v>0.52717391304347827</v>
      </c>
      <c r="I118" s="124"/>
    </row>
    <row r="119" spans="1:9">
      <c r="A119" s="90">
        <v>117</v>
      </c>
      <c r="B119" s="64" t="s">
        <v>141</v>
      </c>
      <c r="C119" s="64" t="s">
        <v>144</v>
      </c>
      <c r="D119" s="67" t="s">
        <v>17</v>
      </c>
      <c r="E119" s="15">
        <v>164</v>
      </c>
      <c r="F119" s="5">
        <v>88</v>
      </c>
      <c r="G119" s="117">
        <f t="shared" si="3"/>
        <v>0.53658536585365857</v>
      </c>
      <c r="I119" s="124"/>
    </row>
    <row r="120" spans="1:9">
      <c r="A120" s="90">
        <v>118</v>
      </c>
      <c r="B120" s="64" t="s">
        <v>141</v>
      </c>
      <c r="C120" s="64" t="s">
        <v>145</v>
      </c>
      <c r="D120" s="67" t="s">
        <v>17</v>
      </c>
      <c r="E120" s="15">
        <v>182</v>
      </c>
      <c r="F120" s="5">
        <v>94</v>
      </c>
      <c r="G120" s="117">
        <f t="shared" si="3"/>
        <v>0.51648351648351654</v>
      </c>
      <c r="I120" s="124"/>
    </row>
    <row r="121" spans="1:9">
      <c r="A121" s="90">
        <v>119</v>
      </c>
      <c r="B121" s="64" t="s">
        <v>141</v>
      </c>
      <c r="C121" s="64" t="s">
        <v>146</v>
      </c>
      <c r="D121" s="67" t="s">
        <v>17</v>
      </c>
      <c r="E121" s="15">
        <v>204</v>
      </c>
      <c r="F121" s="5">
        <v>103</v>
      </c>
      <c r="G121" s="117">
        <f t="shared" si="3"/>
        <v>0.50490196078431371</v>
      </c>
      <c r="I121" s="124"/>
    </row>
    <row r="122" spans="1:9">
      <c r="A122" s="90">
        <v>120</v>
      </c>
      <c r="B122" s="64" t="s">
        <v>141</v>
      </c>
      <c r="C122" s="64" t="s">
        <v>147</v>
      </c>
      <c r="D122" s="67" t="s">
        <v>31</v>
      </c>
      <c r="E122" s="15">
        <v>792</v>
      </c>
      <c r="F122" s="5">
        <v>404</v>
      </c>
      <c r="G122" s="117">
        <f t="shared" si="3"/>
        <v>0.51010101010101006</v>
      </c>
      <c r="I122" s="124"/>
    </row>
    <row r="123" spans="1:9">
      <c r="A123" s="90">
        <v>121</v>
      </c>
      <c r="B123" s="64" t="s">
        <v>148</v>
      </c>
      <c r="C123" s="64" t="s">
        <v>149</v>
      </c>
      <c r="D123" s="67" t="s">
        <v>17</v>
      </c>
      <c r="E123" s="15">
        <v>140</v>
      </c>
      <c r="F123" s="5">
        <v>87</v>
      </c>
      <c r="G123" s="117">
        <f t="shared" si="3"/>
        <v>0.62142857142857144</v>
      </c>
      <c r="I123" s="124"/>
    </row>
    <row r="124" spans="1:9">
      <c r="A124" s="90">
        <v>122</v>
      </c>
      <c r="B124" s="64" t="s">
        <v>148</v>
      </c>
      <c r="C124" s="64" t="s">
        <v>150</v>
      </c>
      <c r="D124" s="67" t="s">
        <v>17</v>
      </c>
      <c r="E124" s="15">
        <v>147</v>
      </c>
      <c r="F124" s="5">
        <v>92</v>
      </c>
      <c r="G124" s="117">
        <f t="shared" si="3"/>
        <v>0.62585034013605445</v>
      </c>
      <c r="I124" s="124"/>
    </row>
    <row r="125" spans="1:9">
      <c r="A125" s="90">
        <v>123</v>
      </c>
      <c r="B125" s="64" t="s">
        <v>148</v>
      </c>
      <c r="C125" s="64" t="s">
        <v>151</v>
      </c>
      <c r="D125" s="67" t="s">
        <v>17</v>
      </c>
      <c r="E125" s="15">
        <v>184</v>
      </c>
      <c r="F125" s="5">
        <v>117</v>
      </c>
      <c r="G125" s="117">
        <f t="shared" si="3"/>
        <v>0.63586956521739135</v>
      </c>
      <c r="I125" s="124"/>
    </row>
    <row r="126" spans="1:9">
      <c r="A126" s="90">
        <v>124</v>
      </c>
      <c r="B126" s="65" t="s">
        <v>148</v>
      </c>
      <c r="C126" s="65" t="s">
        <v>152</v>
      </c>
      <c r="D126" s="68" t="s">
        <v>17</v>
      </c>
      <c r="E126" s="15">
        <v>389</v>
      </c>
      <c r="F126" s="5">
        <v>247</v>
      </c>
      <c r="G126" s="117">
        <f t="shared" si="3"/>
        <v>0.63496143958868889</v>
      </c>
      <c r="I126" s="124"/>
    </row>
    <row r="127" spans="1:9">
      <c r="A127" s="90">
        <v>125</v>
      </c>
      <c r="B127" s="64" t="s">
        <v>148</v>
      </c>
      <c r="C127" s="64" t="s">
        <v>153</v>
      </c>
      <c r="D127" s="67" t="s">
        <v>16</v>
      </c>
      <c r="E127" s="15">
        <v>549</v>
      </c>
      <c r="F127" s="5">
        <v>336</v>
      </c>
      <c r="G127" s="117">
        <f t="shared" si="3"/>
        <v>0.61202185792349728</v>
      </c>
      <c r="I127" s="124"/>
    </row>
    <row r="128" spans="1:9">
      <c r="A128" s="90">
        <v>126</v>
      </c>
      <c r="B128" s="64" t="s">
        <v>154</v>
      </c>
      <c r="C128" s="64" t="s">
        <v>155</v>
      </c>
      <c r="D128" s="67" t="s">
        <v>17</v>
      </c>
      <c r="E128" s="15">
        <v>168</v>
      </c>
      <c r="F128" s="5">
        <v>115</v>
      </c>
      <c r="G128" s="117">
        <f t="shared" si="3"/>
        <v>0.68452380952380953</v>
      </c>
      <c r="I128" s="124"/>
    </row>
    <row r="129" spans="1:9">
      <c r="A129" s="90">
        <v>127</v>
      </c>
      <c r="B129" s="64" t="s">
        <v>154</v>
      </c>
      <c r="C129" s="64" t="s">
        <v>156</v>
      </c>
      <c r="D129" s="67" t="s">
        <v>17</v>
      </c>
      <c r="E129" s="15">
        <v>247</v>
      </c>
      <c r="F129" s="5">
        <v>197</v>
      </c>
      <c r="G129" s="117">
        <f t="shared" si="3"/>
        <v>0.79757085020242913</v>
      </c>
      <c r="I129" s="124"/>
    </row>
    <row r="130" spans="1:9">
      <c r="A130" s="90">
        <v>128</v>
      </c>
      <c r="B130" s="64" t="s">
        <v>154</v>
      </c>
      <c r="C130" s="64" t="s">
        <v>157</v>
      </c>
      <c r="D130" s="67" t="s">
        <v>31</v>
      </c>
      <c r="E130" s="15">
        <v>419</v>
      </c>
      <c r="F130" s="5">
        <v>281</v>
      </c>
      <c r="G130" s="117">
        <f t="shared" si="3"/>
        <v>0.6706443914081146</v>
      </c>
      <c r="I130" s="124"/>
    </row>
    <row r="131" spans="1:9">
      <c r="A131" s="90">
        <v>129</v>
      </c>
      <c r="B131" s="64" t="s">
        <v>154</v>
      </c>
      <c r="C131" s="64" t="s">
        <v>158</v>
      </c>
      <c r="D131" s="67" t="s">
        <v>17</v>
      </c>
      <c r="E131" s="15">
        <v>351</v>
      </c>
      <c r="F131" s="5">
        <v>250</v>
      </c>
      <c r="G131" s="117">
        <f t="shared" ref="G131:G146" si="4">F131/E131</f>
        <v>0.71225071225071224</v>
      </c>
      <c r="I131" s="124"/>
    </row>
    <row r="132" spans="1:9">
      <c r="A132" s="90">
        <v>130</v>
      </c>
      <c r="B132" s="64" t="s">
        <v>154</v>
      </c>
      <c r="C132" s="64" t="s">
        <v>159</v>
      </c>
      <c r="D132" s="67" t="s">
        <v>31</v>
      </c>
      <c r="E132" s="15">
        <v>274</v>
      </c>
      <c r="F132" s="5">
        <v>191</v>
      </c>
      <c r="G132" s="117">
        <f t="shared" si="4"/>
        <v>0.6970802919708029</v>
      </c>
      <c r="I132" s="124"/>
    </row>
    <row r="133" spans="1:9">
      <c r="A133" s="90">
        <v>131</v>
      </c>
      <c r="B133" s="64" t="s">
        <v>154</v>
      </c>
      <c r="C133" s="64" t="s">
        <v>160</v>
      </c>
      <c r="D133" s="67" t="s">
        <v>17</v>
      </c>
      <c r="E133" s="15">
        <v>311</v>
      </c>
      <c r="F133" s="5">
        <v>194</v>
      </c>
      <c r="G133" s="117">
        <f t="shared" si="4"/>
        <v>0.6237942122186495</v>
      </c>
      <c r="I133" s="124"/>
    </row>
    <row r="134" spans="1:9">
      <c r="A134" s="90">
        <v>132</v>
      </c>
      <c r="B134" s="64" t="s">
        <v>154</v>
      </c>
      <c r="C134" s="64" t="s">
        <v>161</v>
      </c>
      <c r="D134" s="67" t="s">
        <v>31</v>
      </c>
      <c r="E134" s="15">
        <v>448</v>
      </c>
      <c r="F134" s="5">
        <v>315</v>
      </c>
      <c r="G134" s="117">
        <f t="shared" si="4"/>
        <v>0.703125</v>
      </c>
      <c r="I134" s="124"/>
    </row>
    <row r="135" spans="1:9">
      <c r="A135" s="90">
        <v>133</v>
      </c>
      <c r="B135" s="64" t="s">
        <v>154</v>
      </c>
      <c r="C135" s="64" t="s">
        <v>162</v>
      </c>
      <c r="D135" s="67" t="s">
        <v>16</v>
      </c>
      <c r="E135" s="15">
        <v>145</v>
      </c>
      <c r="F135" s="5">
        <v>85</v>
      </c>
      <c r="G135" s="117">
        <f t="shared" si="4"/>
        <v>0.58620689655172409</v>
      </c>
      <c r="I135" s="124"/>
    </row>
    <row r="136" spans="1:9">
      <c r="A136" s="90">
        <v>134</v>
      </c>
      <c r="B136" s="64" t="s">
        <v>154</v>
      </c>
      <c r="C136" s="64" t="s">
        <v>162</v>
      </c>
      <c r="D136" s="67" t="s">
        <v>17</v>
      </c>
      <c r="E136" s="15">
        <v>127</v>
      </c>
      <c r="F136" s="5">
        <v>80</v>
      </c>
      <c r="G136" s="117">
        <f t="shared" si="4"/>
        <v>0.62992125984251968</v>
      </c>
      <c r="I136" s="124"/>
    </row>
    <row r="137" spans="1:9">
      <c r="A137" s="90">
        <v>135</v>
      </c>
      <c r="B137" s="64" t="s">
        <v>154</v>
      </c>
      <c r="C137" s="64" t="s">
        <v>163</v>
      </c>
      <c r="D137" s="67" t="s">
        <v>17</v>
      </c>
      <c r="E137" s="15">
        <v>156</v>
      </c>
      <c r="F137" s="5">
        <v>97</v>
      </c>
      <c r="G137" s="117">
        <f t="shared" si="4"/>
        <v>0.62179487179487181</v>
      </c>
      <c r="I137" s="124"/>
    </row>
    <row r="138" spans="1:9">
      <c r="A138" s="90">
        <v>136</v>
      </c>
      <c r="B138" s="64" t="s">
        <v>154</v>
      </c>
      <c r="C138" s="64" t="s">
        <v>164</v>
      </c>
      <c r="D138" s="67" t="s">
        <v>31</v>
      </c>
      <c r="E138" s="15">
        <v>344</v>
      </c>
      <c r="F138" s="5">
        <v>264</v>
      </c>
      <c r="G138" s="117">
        <f t="shared" si="4"/>
        <v>0.76744186046511631</v>
      </c>
      <c r="I138" s="124"/>
    </row>
    <row r="139" spans="1:9">
      <c r="A139" s="90">
        <v>137</v>
      </c>
      <c r="B139" s="64" t="s">
        <v>154</v>
      </c>
      <c r="C139" s="64" t="s">
        <v>165</v>
      </c>
      <c r="D139" s="67" t="s">
        <v>31</v>
      </c>
      <c r="E139" s="15">
        <v>541</v>
      </c>
      <c r="F139" s="5">
        <v>364</v>
      </c>
      <c r="G139" s="117">
        <f t="shared" si="4"/>
        <v>0.67282809611829941</v>
      </c>
      <c r="I139" s="124"/>
    </row>
    <row r="140" spans="1:9">
      <c r="A140" s="90">
        <v>138</v>
      </c>
      <c r="B140" s="64" t="s">
        <v>154</v>
      </c>
      <c r="C140" s="64" t="s">
        <v>166</v>
      </c>
      <c r="D140" s="67" t="s">
        <v>17</v>
      </c>
      <c r="E140" s="15">
        <v>268</v>
      </c>
      <c r="F140" s="5">
        <v>178</v>
      </c>
      <c r="G140" s="117">
        <f t="shared" si="4"/>
        <v>0.66417910447761197</v>
      </c>
      <c r="I140" s="124"/>
    </row>
    <row r="141" spans="1:9">
      <c r="A141" s="90">
        <v>139</v>
      </c>
      <c r="B141" s="64" t="s">
        <v>167</v>
      </c>
      <c r="C141" s="64" t="s">
        <v>168</v>
      </c>
      <c r="D141" s="67" t="s">
        <v>31</v>
      </c>
      <c r="E141" s="15">
        <v>396</v>
      </c>
      <c r="F141" s="5">
        <v>183</v>
      </c>
      <c r="G141" s="117">
        <f t="shared" si="4"/>
        <v>0.4621212121212121</v>
      </c>
      <c r="I141" s="124"/>
    </row>
    <row r="142" spans="1:9">
      <c r="A142" s="90">
        <v>140</v>
      </c>
      <c r="B142" s="64" t="s">
        <v>167</v>
      </c>
      <c r="C142" s="64" t="s">
        <v>169</v>
      </c>
      <c r="D142" s="67" t="s">
        <v>17</v>
      </c>
      <c r="E142" s="15">
        <v>208</v>
      </c>
      <c r="F142" s="5">
        <v>99</v>
      </c>
      <c r="G142" s="117">
        <f t="shared" si="4"/>
        <v>0.47596153846153844</v>
      </c>
      <c r="I142" s="124"/>
    </row>
    <row r="143" spans="1:9">
      <c r="A143" s="90">
        <v>141</v>
      </c>
      <c r="B143" s="64" t="s">
        <v>167</v>
      </c>
      <c r="C143" s="64" t="s">
        <v>170</v>
      </c>
      <c r="D143" s="67" t="s">
        <v>31</v>
      </c>
      <c r="E143" s="15">
        <v>295</v>
      </c>
      <c r="F143" s="5">
        <v>161</v>
      </c>
      <c r="G143" s="117">
        <f t="shared" si="4"/>
        <v>0.54576271186440672</v>
      </c>
      <c r="I143" s="124"/>
    </row>
    <row r="144" spans="1:9">
      <c r="A144" s="90">
        <v>142</v>
      </c>
      <c r="B144" s="64" t="s">
        <v>167</v>
      </c>
      <c r="C144" s="64" t="s">
        <v>171</v>
      </c>
      <c r="D144" s="67" t="s">
        <v>31</v>
      </c>
      <c r="E144" s="15">
        <v>300</v>
      </c>
      <c r="F144" s="5">
        <v>136</v>
      </c>
      <c r="G144" s="117">
        <f t="shared" si="4"/>
        <v>0.45333333333333331</v>
      </c>
      <c r="I144" s="124"/>
    </row>
    <row r="145" spans="1:9">
      <c r="A145" s="93">
        <v>143</v>
      </c>
      <c r="B145" s="66" t="s">
        <v>167</v>
      </c>
      <c r="C145" s="66" t="s">
        <v>111</v>
      </c>
      <c r="D145" s="69" t="s">
        <v>17</v>
      </c>
      <c r="E145" s="15">
        <v>253</v>
      </c>
      <c r="F145" s="5">
        <v>142</v>
      </c>
      <c r="G145" s="117">
        <f t="shared" si="4"/>
        <v>0.56126482213438733</v>
      </c>
      <c r="I145" s="124"/>
    </row>
    <row r="146" spans="1:9" s="19" customFormat="1">
      <c r="A146" s="48">
        <v>144</v>
      </c>
      <c r="B146" s="34" t="s">
        <v>167</v>
      </c>
      <c r="C146" s="34" t="s">
        <v>172</v>
      </c>
      <c r="D146" s="44" t="s">
        <v>31</v>
      </c>
      <c r="E146" s="15">
        <v>594</v>
      </c>
      <c r="F146" s="5">
        <v>296</v>
      </c>
      <c r="G146" s="117">
        <f t="shared" si="4"/>
        <v>0.49831649831649832</v>
      </c>
      <c r="I146" s="124"/>
    </row>
    <row r="147" spans="1:9" s="19" customFormat="1">
      <c r="A147" s="118"/>
      <c r="B147" s="122"/>
      <c r="C147" s="122"/>
      <c r="D147" s="123"/>
      <c r="E147" s="91"/>
      <c r="F147" s="92"/>
      <c r="G147" s="117"/>
      <c r="I147" s="116"/>
    </row>
    <row r="148" spans="1:9" s="19" customFormat="1">
      <c r="A148" s="239" t="s">
        <v>173</v>
      </c>
      <c r="B148" s="240"/>
      <c r="C148" s="240"/>
      <c r="D148" s="241"/>
      <c r="E148" s="102">
        <f>SUM(E3:E146)</f>
        <v>54376</v>
      </c>
      <c r="F148" s="102">
        <f>SUM(F3:F146)</f>
        <v>28587</v>
      </c>
      <c r="G148" s="125">
        <f t="shared" ref="G148" si="5">F148/E148</f>
        <v>0.52572826246873616</v>
      </c>
    </row>
    <row r="149" spans="1:9" s="19" customFormat="1">
      <c r="G149" s="1"/>
    </row>
  </sheetData>
  <autoFilter ref="A2:G146">
    <sortState ref="A3:G146">
      <sortCondition ref="B2:B146"/>
    </sortState>
  </autoFilter>
  <mergeCells count="1">
    <mergeCell ref="A148:D1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W154"/>
  <sheetViews>
    <sheetView topLeftCell="Z1" zoomScale="80" zoomScaleNormal="80" workbookViewId="0">
      <selection activeCell="AL18" sqref="AL18"/>
    </sheetView>
  </sheetViews>
  <sheetFormatPr defaultRowHeight="15"/>
  <cols>
    <col min="1" max="1" width="4.85546875" customWidth="1"/>
    <col min="2" max="2" width="17.28515625" customWidth="1"/>
    <col min="3" max="3" width="17.140625" customWidth="1"/>
    <col min="4" max="4" width="14.42578125" customWidth="1"/>
    <col min="5" max="5" width="25.85546875" customWidth="1"/>
    <col min="6" max="6" width="12.7109375" customWidth="1"/>
    <col min="7" max="7" width="14.28515625" customWidth="1"/>
    <col min="8" max="8" width="37.28515625" customWidth="1"/>
    <col min="9" max="9" width="22.5703125" customWidth="1"/>
    <col min="10" max="10" width="31.140625" customWidth="1"/>
    <col min="11" max="11" width="25.7109375" customWidth="1"/>
    <col min="12" max="12" width="30.42578125" customWidth="1"/>
    <col min="13" max="13" width="32.42578125" customWidth="1"/>
    <col min="14" max="14" width="28.28515625" customWidth="1"/>
    <col min="15" max="15" width="26.140625" customWidth="1"/>
    <col min="16" max="16" width="28.42578125" customWidth="1"/>
    <col min="17" max="17" width="24.140625" customWidth="1"/>
    <col min="18" max="18" width="23" customWidth="1"/>
    <col min="19" max="19" width="19.28515625" customWidth="1"/>
    <col min="20" max="20" width="19.28515625" style="19" customWidth="1"/>
    <col min="21" max="21" width="32.5703125" customWidth="1"/>
    <col min="22" max="22" width="32" customWidth="1"/>
    <col min="23" max="23" width="18.7109375" customWidth="1"/>
    <col min="24" max="24" width="22" customWidth="1"/>
    <col min="25" max="25" width="20" customWidth="1"/>
    <col min="26" max="26" width="20.7109375" customWidth="1"/>
    <col min="27" max="27" width="24.28515625" customWidth="1"/>
    <col min="28" max="28" width="24.28515625" style="19" customWidth="1"/>
    <col min="29" max="32" width="22.85546875" style="19" customWidth="1"/>
    <col min="33" max="33" width="37.140625" style="19" customWidth="1"/>
    <col min="34" max="37" width="22.85546875" style="19" customWidth="1"/>
    <col min="38" max="38" width="17" customWidth="1"/>
    <col min="40" max="40" width="9.140625" customWidth="1"/>
    <col min="43" max="43" width="17.85546875" customWidth="1"/>
    <col min="44" max="44" width="23.28515625" customWidth="1"/>
    <col min="45" max="45" width="17" customWidth="1"/>
    <col min="49" max="49" width="9.140625" style="19"/>
  </cols>
  <sheetData>
    <row r="1" spans="1:49" s="19" customFormat="1" ht="57" customHeight="1">
      <c r="A1" s="242" t="s">
        <v>0</v>
      </c>
      <c r="B1" s="242" t="s">
        <v>1</v>
      </c>
      <c r="C1" s="242" t="s">
        <v>2</v>
      </c>
      <c r="D1" s="242" t="s">
        <v>3</v>
      </c>
      <c r="E1" s="243" t="s">
        <v>180</v>
      </c>
      <c r="F1" s="244" t="s">
        <v>181</v>
      </c>
      <c r="G1" s="243" t="s">
        <v>182</v>
      </c>
      <c r="H1" s="243" t="s">
        <v>183</v>
      </c>
      <c r="I1" s="246" t="s">
        <v>184</v>
      </c>
      <c r="J1" s="246" t="s">
        <v>185</v>
      </c>
      <c r="K1" s="245" t="s">
        <v>484</v>
      </c>
      <c r="L1" s="245" t="s">
        <v>187</v>
      </c>
      <c r="M1" s="245" t="s">
        <v>188</v>
      </c>
      <c r="N1" s="245" t="s">
        <v>189</v>
      </c>
      <c r="O1" s="245" t="s">
        <v>190</v>
      </c>
      <c r="P1" s="245" t="s">
        <v>191</v>
      </c>
      <c r="Q1" s="245" t="s">
        <v>192</v>
      </c>
      <c r="R1" s="245" t="s">
        <v>193</v>
      </c>
      <c r="S1" s="247" t="s">
        <v>194</v>
      </c>
      <c r="T1" s="247" t="s">
        <v>497</v>
      </c>
      <c r="U1" s="247" t="s">
        <v>195</v>
      </c>
      <c r="V1" s="245" t="s">
        <v>196</v>
      </c>
      <c r="W1" s="247" t="s">
        <v>197</v>
      </c>
      <c r="X1" s="247" t="s">
        <v>198</v>
      </c>
      <c r="Y1" s="247" t="s">
        <v>199</v>
      </c>
      <c r="Z1" s="247" t="s">
        <v>200</v>
      </c>
      <c r="AA1" s="247" t="s">
        <v>201</v>
      </c>
      <c r="AB1" s="247" t="s">
        <v>498</v>
      </c>
      <c r="AC1" s="247" t="s">
        <v>499</v>
      </c>
      <c r="AD1" s="247" t="s">
        <v>500</v>
      </c>
      <c r="AE1" s="247" t="s">
        <v>501</v>
      </c>
      <c r="AF1" s="247" t="s">
        <v>502</v>
      </c>
      <c r="AG1" s="247" t="s">
        <v>516</v>
      </c>
      <c r="AH1" s="249" t="s">
        <v>503</v>
      </c>
      <c r="AI1" s="249"/>
      <c r="AJ1" s="247" t="s">
        <v>534</v>
      </c>
      <c r="AK1" s="247" t="s">
        <v>539</v>
      </c>
      <c r="AL1" s="243" t="s">
        <v>202</v>
      </c>
    </row>
    <row r="2" spans="1:49" ht="93" customHeight="1">
      <c r="A2" s="242"/>
      <c r="B2" s="242"/>
      <c r="C2" s="242"/>
      <c r="D2" s="242"/>
      <c r="E2" s="243"/>
      <c r="F2" s="244"/>
      <c r="G2" s="243"/>
      <c r="H2" s="243"/>
      <c r="I2" s="246"/>
      <c r="J2" s="246"/>
      <c r="K2" s="245"/>
      <c r="L2" s="245"/>
      <c r="M2" s="245"/>
      <c r="N2" s="245"/>
      <c r="O2" s="245"/>
      <c r="P2" s="245"/>
      <c r="Q2" s="245"/>
      <c r="R2" s="245"/>
      <c r="S2" s="247"/>
      <c r="T2" s="247"/>
      <c r="U2" s="247"/>
      <c r="V2" s="245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99" t="s">
        <v>4</v>
      </c>
      <c r="AI2" s="99" t="s">
        <v>582</v>
      </c>
      <c r="AJ2" s="247"/>
      <c r="AK2" s="247"/>
      <c r="AL2" s="243"/>
      <c r="AW2"/>
    </row>
    <row r="3" spans="1:49" ht="15.75" thickBot="1">
      <c r="A3" s="225" t="s">
        <v>177</v>
      </c>
      <c r="B3" s="226" t="s">
        <v>177</v>
      </c>
      <c r="C3" s="226" t="s">
        <v>177</v>
      </c>
      <c r="D3" s="61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227"/>
      <c r="U3" s="94"/>
      <c r="V3" s="94"/>
      <c r="W3" s="94"/>
      <c r="X3" s="94"/>
      <c r="Y3" s="95"/>
      <c r="Z3" s="95"/>
      <c r="AA3" s="95"/>
      <c r="AB3" s="95"/>
      <c r="AC3" s="228"/>
      <c r="AD3" s="228"/>
      <c r="AE3" s="228"/>
      <c r="AF3" s="228"/>
      <c r="AG3" s="228"/>
      <c r="AH3" s="228"/>
      <c r="AI3" s="228"/>
      <c r="AJ3" s="228"/>
      <c r="AK3" s="228"/>
      <c r="AL3" s="95"/>
      <c r="AW3"/>
    </row>
    <row r="4" spans="1:49" ht="26.25" thickTop="1">
      <c r="A4" s="2">
        <v>1</v>
      </c>
      <c r="B4" s="9" t="s">
        <v>14</v>
      </c>
      <c r="C4" s="4" t="s">
        <v>15</v>
      </c>
      <c r="D4" s="50" t="s">
        <v>16</v>
      </c>
      <c r="E4" s="96">
        <v>855</v>
      </c>
      <c r="F4" s="96">
        <v>435</v>
      </c>
      <c r="G4" s="178">
        <v>855</v>
      </c>
      <c r="H4" s="133">
        <f>E4/Demografia!E4</f>
        <v>7.4516297716576613E-2</v>
      </c>
      <c r="I4" s="133">
        <f>F4/F$149</f>
        <v>8.8937048925599553E-3</v>
      </c>
      <c r="J4" s="133">
        <f>G4/G$149</f>
        <v>8.2786266194155578E-3</v>
      </c>
      <c r="K4" s="132">
        <f>E4/Demografia!E4*1000</f>
        <v>74.516297716576616</v>
      </c>
      <c r="L4" s="148">
        <v>681</v>
      </c>
      <c r="M4" s="148">
        <v>510</v>
      </c>
      <c r="N4" s="148">
        <v>126</v>
      </c>
      <c r="O4" s="148">
        <v>67</v>
      </c>
      <c r="P4" s="148">
        <v>0</v>
      </c>
      <c r="Q4" s="148">
        <v>50</v>
      </c>
      <c r="R4" s="148">
        <v>2</v>
      </c>
      <c r="S4" s="176">
        <v>7</v>
      </c>
      <c r="T4" s="177">
        <v>0</v>
      </c>
      <c r="U4" s="173">
        <f>Demografia!E4/'Pomoc społeczna'!S4</f>
        <v>1639.1428571428571</v>
      </c>
      <c r="V4" s="97">
        <f>'Pomoc społeczna'!F4/'Pomoc społeczna'!S4</f>
        <v>62.142857142857146</v>
      </c>
      <c r="W4" s="222">
        <v>1</v>
      </c>
      <c r="X4" s="223">
        <v>10</v>
      </c>
      <c r="Y4" s="98" t="str">
        <f>IF(Z4&gt;0,"TAK","NIE")</f>
        <v>TAK</v>
      </c>
      <c r="Z4" s="150">
        <v>54</v>
      </c>
      <c r="AA4" s="151">
        <f>Z4/Demografia!M4</f>
        <v>1.8317503392130258E-2</v>
      </c>
      <c r="AB4" s="186">
        <v>0</v>
      </c>
      <c r="AC4" s="183">
        <v>15</v>
      </c>
      <c r="AD4" s="182">
        <f>SUM(AE4:AF4)</f>
        <v>4</v>
      </c>
      <c r="AE4" s="182">
        <v>4</v>
      </c>
      <c r="AF4" s="182">
        <v>0</v>
      </c>
      <c r="AG4" s="199" t="s">
        <v>529</v>
      </c>
      <c r="AH4" s="151" t="str">
        <f>IF( OR(AI4="TAK",AJ4="TAK",AK4="TAK"), "TAK", "NIE")</f>
        <v>TAK</v>
      </c>
      <c r="AI4" s="204" t="s">
        <v>530</v>
      </c>
      <c r="AJ4" s="204" t="s">
        <v>529</v>
      </c>
      <c r="AK4" s="204" t="s">
        <v>530</v>
      </c>
      <c r="AL4" s="149" t="s">
        <v>529</v>
      </c>
      <c r="AW4"/>
    </row>
    <row r="5" spans="1:49" ht="25.5">
      <c r="A5" s="2">
        <v>2</v>
      </c>
      <c r="B5" s="9" t="s">
        <v>14</v>
      </c>
      <c r="C5" s="4" t="s">
        <v>15</v>
      </c>
      <c r="D5" s="50" t="s">
        <v>17</v>
      </c>
      <c r="E5" s="96">
        <v>944</v>
      </c>
      <c r="F5" s="96">
        <v>402</v>
      </c>
      <c r="G5" s="178">
        <v>944</v>
      </c>
      <c r="H5" s="133">
        <f>E5/Demografia!E5</f>
        <v>7.8516177326790323E-2</v>
      </c>
      <c r="I5" s="133">
        <f t="shared" ref="I5:I68" si="0">F5/F$149</f>
        <v>8.2190100386416148E-3</v>
      </c>
      <c r="J5" s="133">
        <f t="shared" ref="J5:J68" si="1">G5/G$149</f>
        <v>9.1403783961734354E-3</v>
      </c>
      <c r="K5" s="132">
        <f>E5/Demografia!E5*1000</f>
        <v>78.516177326790327</v>
      </c>
      <c r="L5" s="148">
        <v>573</v>
      </c>
      <c r="M5" s="148">
        <v>484</v>
      </c>
      <c r="N5" s="148">
        <v>220</v>
      </c>
      <c r="O5" s="148">
        <v>291</v>
      </c>
      <c r="P5" s="148">
        <v>184</v>
      </c>
      <c r="Q5" s="148">
        <v>12</v>
      </c>
      <c r="R5" s="148">
        <v>1</v>
      </c>
      <c r="S5" s="176">
        <v>6</v>
      </c>
      <c r="T5" s="177">
        <v>0</v>
      </c>
      <c r="U5" s="173">
        <f>Demografia!E5/'Pomoc społeczna'!S5</f>
        <v>2003.8333333333333</v>
      </c>
      <c r="V5" s="97">
        <f>'Pomoc społeczna'!F5/'Pomoc społeczna'!S5</f>
        <v>67</v>
      </c>
      <c r="W5" s="222">
        <v>3</v>
      </c>
      <c r="X5" s="223">
        <v>32</v>
      </c>
      <c r="Y5" s="98" t="str">
        <f t="shared" ref="Y5:Y68" si="2">IF(Z5&gt;0,"TAK","NIE")</f>
        <v>TAK</v>
      </c>
      <c r="Z5" s="150">
        <v>24</v>
      </c>
      <c r="AA5" s="151">
        <f>Z5/Demografia!M5</f>
        <v>1.0568031704095112E-2</v>
      </c>
      <c r="AB5" s="186">
        <v>0</v>
      </c>
      <c r="AC5" s="183">
        <v>24</v>
      </c>
      <c r="AD5" s="182">
        <f t="shared" ref="AD5:AD68" si="3">SUM(AE5:AF5)</f>
        <v>2</v>
      </c>
      <c r="AE5" s="182">
        <v>2</v>
      </c>
      <c r="AF5" s="182">
        <v>0</v>
      </c>
      <c r="AG5" s="199" t="s">
        <v>529</v>
      </c>
      <c r="AH5" s="151" t="str">
        <f t="shared" ref="AH5:AH68" si="4">IF( OR(AI5="TAK",AJ5="TAK",AK5="TAK"), "TAK", "NIE")</f>
        <v>TAK</v>
      </c>
      <c r="AI5" s="204" t="s">
        <v>529</v>
      </c>
      <c r="AJ5" s="204" t="s">
        <v>530</v>
      </c>
      <c r="AK5" s="204" t="s">
        <v>530</v>
      </c>
      <c r="AL5" s="149" t="s">
        <v>530</v>
      </c>
      <c r="AQ5" s="19"/>
      <c r="AW5"/>
    </row>
    <row r="6" spans="1:49">
      <c r="A6" s="2">
        <v>139</v>
      </c>
      <c r="B6" s="9" t="s">
        <v>167</v>
      </c>
      <c r="C6" s="4" t="s">
        <v>168</v>
      </c>
      <c r="D6" s="50" t="s">
        <v>31</v>
      </c>
      <c r="E6" s="96">
        <v>793</v>
      </c>
      <c r="F6" s="96">
        <v>343</v>
      </c>
      <c r="G6" s="178">
        <v>793</v>
      </c>
      <c r="H6" s="133">
        <f>E6/Demografia!E6</f>
        <v>5.6070140705649439E-2</v>
      </c>
      <c r="I6" s="133">
        <f t="shared" si="0"/>
        <v>7.0127374210300344E-3</v>
      </c>
      <c r="J6" s="133">
        <f t="shared" si="1"/>
        <v>7.6783051569550148E-3</v>
      </c>
      <c r="K6" s="132">
        <f>E6/Demografia!E6*1000</f>
        <v>56.070140705649436</v>
      </c>
      <c r="L6" s="148">
        <v>257</v>
      </c>
      <c r="M6" s="148">
        <v>272</v>
      </c>
      <c r="N6" s="148">
        <v>283</v>
      </c>
      <c r="O6" s="148">
        <v>431</v>
      </c>
      <c r="P6" s="148">
        <v>331</v>
      </c>
      <c r="Q6" s="148">
        <v>88</v>
      </c>
      <c r="R6" s="148">
        <v>10</v>
      </c>
      <c r="S6" s="176">
        <v>8</v>
      </c>
      <c r="T6" s="177">
        <v>0</v>
      </c>
      <c r="U6" s="173">
        <f>Demografia!E6/'Pomoc społeczna'!S6</f>
        <v>1767.875</v>
      </c>
      <c r="V6" s="97">
        <f>'Pomoc społeczna'!F6/'Pomoc społeczna'!S6</f>
        <v>42.875</v>
      </c>
      <c r="W6" s="222">
        <v>3</v>
      </c>
      <c r="X6" s="223">
        <v>33</v>
      </c>
      <c r="Y6" s="98" t="str">
        <f t="shared" si="2"/>
        <v>TAK</v>
      </c>
      <c r="Z6" s="150">
        <v>97</v>
      </c>
      <c r="AA6" s="151">
        <f>Z6/Demografia!M6</f>
        <v>2.8912071535022354E-2</v>
      </c>
      <c r="AB6" s="186">
        <v>44</v>
      </c>
      <c r="AC6" s="183">
        <v>20</v>
      </c>
      <c r="AD6" s="182">
        <f t="shared" si="3"/>
        <v>0</v>
      </c>
      <c r="AE6" s="182">
        <v>0</v>
      </c>
      <c r="AF6" s="182">
        <v>0</v>
      </c>
      <c r="AG6" s="200" t="s">
        <v>529</v>
      </c>
      <c r="AH6" s="151" t="str">
        <f t="shared" si="4"/>
        <v>TAK</v>
      </c>
      <c r="AI6" s="204" t="s">
        <v>530</v>
      </c>
      <c r="AJ6" s="204" t="s">
        <v>529</v>
      </c>
      <c r="AK6" s="204" t="s">
        <v>530</v>
      </c>
      <c r="AL6" s="149" t="s">
        <v>530</v>
      </c>
      <c r="AQ6" s="19"/>
      <c r="AW6"/>
    </row>
    <row r="7" spans="1:49">
      <c r="A7" s="2">
        <v>10</v>
      </c>
      <c r="B7" s="9" t="s">
        <v>25</v>
      </c>
      <c r="C7" s="4" t="s">
        <v>26</v>
      </c>
      <c r="D7" s="50" t="s">
        <v>17</v>
      </c>
      <c r="E7" s="96">
        <v>240</v>
      </c>
      <c r="F7" s="96">
        <v>85</v>
      </c>
      <c r="G7" s="178">
        <v>240</v>
      </c>
      <c r="H7" s="133">
        <f>E7/Demografia!E7</f>
        <v>5.2436093511033427E-2</v>
      </c>
      <c r="I7" s="133">
        <f t="shared" si="0"/>
        <v>1.7378503813048189E-3</v>
      </c>
      <c r="J7" s="133">
        <f t="shared" si="1"/>
        <v>2.323825015976297E-3</v>
      </c>
      <c r="K7" s="132">
        <f>E7/Demografia!E7*1000</f>
        <v>52.436093511033427</v>
      </c>
      <c r="L7" s="148">
        <v>105</v>
      </c>
      <c r="M7" s="148">
        <v>104</v>
      </c>
      <c r="N7" s="148">
        <v>90</v>
      </c>
      <c r="O7" s="148">
        <v>56</v>
      </c>
      <c r="P7" s="148">
        <v>12</v>
      </c>
      <c r="Q7" s="148">
        <v>0</v>
      </c>
      <c r="R7" s="148">
        <v>0</v>
      </c>
      <c r="S7" s="176">
        <v>3</v>
      </c>
      <c r="T7" s="177">
        <v>0</v>
      </c>
      <c r="U7" s="173">
        <f>Demografia!E7/'Pomoc społeczna'!S7</f>
        <v>1525.6666666666667</v>
      </c>
      <c r="V7" s="97">
        <f>'Pomoc społeczna'!F7/'Pomoc społeczna'!S7</f>
        <v>28.333333333333332</v>
      </c>
      <c r="W7" s="222">
        <v>1</v>
      </c>
      <c r="X7" s="223">
        <v>8</v>
      </c>
      <c r="Y7" s="98" t="str">
        <f t="shared" si="2"/>
        <v>TAK</v>
      </c>
      <c r="Z7" s="150">
        <v>17</v>
      </c>
      <c r="AA7" s="151">
        <f>Z7/Demografia!M7</f>
        <v>2.0506634499396863E-2</v>
      </c>
      <c r="AB7" s="186">
        <v>0</v>
      </c>
      <c r="AC7" s="183">
        <v>0</v>
      </c>
      <c r="AD7" s="182">
        <f t="shared" si="3"/>
        <v>0</v>
      </c>
      <c r="AE7" s="182">
        <v>0</v>
      </c>
      <c r="AF7" s="182">
        <v>0</v>
      </c>
      <c r="AG7" s="199" t="s">
        <v>529</v>
      </c>
      <c r="AH7" s="151" t="str">
        <f t="shared" si="4"/>
        <v>TAK</v>
      </c>
      <c r="AI7" s="204" t="s">
        <v>530</v>
      </c>
      <c r="AJ7" s="204" t="s">
        <v>529</v>
      </c>
      <c r="AK7" s="204" t="s">
        <v>530</v>
      </c>
      <c r="AL7" s="149" t="s">
        <v>529</v>
      </c>
      <c r="AQ7" s="19"/>
      <c r="AW7"/>
    </row>
    <row r="8" spans="1:49">
      <c r="A8" s="2">
        <v>126</v>
      </c>
      <c r="B8" s="9" t="s">
        <v>154</v>
      </c>
      <c r="C8" s="4" t="s">
        <v>155</v>
      </c>
      <c r="D8" s="50" t="s">
        <v>17</v>
      </c>
      <c r="E8" s="96">
        <v>241</v>
      </c>
      <c r="F8" s="96">
        <v>104</v>
      </c>
      <c r="G8" s="178">
        <v>241</v>
      </c>
      <c r="H8" s="133">
        <f>E8/Demografia!E8</f>
        <v>7.3252279635258363E-2</v>
      </c>
      <c r="I8" s="133">
        <f t="shared" si="0"/>
        <v>2.1263110547729549E-3</v>
      </c>
      <c r="J8" s="133">
        <f t="shared" si="1"/>
        <v>2.3335076202095316E-3</v>
      </c>
      <c r="K8" s="132">
        <f>E8/Demografia!E8*1000</f>
        <v>73.252279635258361</v>
      </c>
      <c r="L8" s="148">
        <v>156</v>
      </c>
      <c r="M8" s="148">
        <v>144</v>
      </c>
      <c r="N8" s="148">
        <v>89</v>
      </c>
      <c r="O8" s="148">
        <v>75</v>
      </c>
      <c r="P8" s="148">
        <v>49</v>
      </c>
      <c r="Q8" s="148">
        <v>62</v>
      </c>
      <c r="R8" s="148">
        <v>0</v>
      </c>
      <c r="S8" s="176">
        <v>2</v>
      </c>
      <c r="T8" s="177">
        <v>0</v>
      </c>
      <c r="U8" s="173">
        <f>Demografia!E8/'Pomoc społeczna'!S8</f>
        <v>1645</v>
      </c>
      <c r="V8" s="97">
        <f>'Pomoc społeczna'!F8/'Pomoc społeczna'!S8</f>
        <v>52</v>
      </c>
      <c r="W8" s="222">
        <v>0</v>
      </c>
      <c r="X8" s="223">
        <v>0</v>
      </c>
      <c r="Y8" s="98" t="str">
        <f t="shared" si="2"/>
        <v>NIE</v>
      </c>
      <c r="Z8" s="150">
        <v>0</v>
      </c>
      <c r="AA8" s="151">
        <f>Z8/Demografia!M8</f>
        <v>0</v>
      </c>
      <c r="AB8" s="186">
        <v>0</v>
      </c>
      <c r="AC8" s="183">
        <v>0</v>
      </c>
      <c r="AD8" s="182">
        <f t="shared" si="3"/>
        <v>0</v>
      </c>
      <c r="AE8" s="182">
        <v>0</v>
      </c>
      <c r="AF8" s="182">
        <v>0</v>
      </c>
      <c r="AG8" s="201" t="s">
        <v>530</v>
      </c>
      <c r="AH8" s="151" t="str">
        <f t="shared" si="4"/>
        <v>NIE</v>
      </c>
      <c r="AI8" s="204" t="s">
        <v>530</v>
      </c>
      <c r="AJ8" s="204" t="s">
        <v>530</v>
      </c>
      <c r="AK8" s="204" t="s">
        <v>530</v>
      </c>
      <c r="AL8" s="149" t="s">
        <v>530</v>
      </c>
      <c r="AQ8" s="19"/>
      <c r="AW8"/>
    </row>
    <row r="9" spans="1:49">
      <c r="A9" s="2">
        <v>3</v>
      </c>
      <c r="B9" s="9" t="s">
        <v>14</v>
      </c>
      <c r="C9" s="4" t="s">
        <v>18</v>
      </c>
      <c r="D9" s="50" t="s">
        <v>17</v>
      </c>
      <c r="E9" s="96">
        <v>188</v>
      </c>
      <c r="F9" s="96">
        <v>87</v>
      </c>
      <c r="G9" s="178">
        <v>188</v>
      </c>
      <c r="H9" s="133">
        <f>E9/Demografia!E9</f>
        <v>4.6431217584588784E-2</v>
      </c>
      <c r="I9" s="133">
        <f t="shared" si="0"/>
        <v>1.7787409785119911E-3</v>
      </c>
      <c r="J9" s="133">
        <f t="shared" si="1"/>
        <v>1.8203295958480992E-3</v>
      </c>
      <c r="K9" s="132">
        <f>E9/Demografia!E9*1000</f>
        <v>46.431217584588786</v>
      </c>
      <c r="L9" s="148">
        <v>75</v>
      </c>
      <c r="M9" s="148">
        <v>104</v>
      </c>
      <c r="N9" s="148">
        <v>73</v>
      </c>
      <c r="O9" s="148">
        <v>95</v>
      </c>
      <c r="P9" s="148">
        <v>19</v>
      </c>
      <c r="Q9" s="148">
        <v>8</v>
      </c>
      <c r="R9" s="148">
        <v>0</v>
      </c>
      <c r="S9" s="176">
        <v>3</v>
      </c>
      <c r="T9" s="177">
        <v>0</v>
      </c>
      <c r="U9" s="173">
        <f>Demografia!E9/'Pomoc społeczna'!S9</f>
        <v>1349.6666666666667</v>
      </c>
      <c r="V9" s="97">
        <f>'Pomoc społeczna'!F9/'Pomoc społeczna'!S9</f>
        <v>29</v>
      </c>
      <c r="W9" s="222">
        <v>1</v>
      </c>
      <c r="X9" s="223">
        <v>4</v>
      </c>
      <c r="Y9" s="98" t="str">
        <f t="shared" si="2"/>
        <v>TAK</v>
      </c>
      <c r="Z9" s="150">
        <v>14</v>
      </c>
      <c r="AA9" s="151">
        <f>Z9/Demografia!M9</f>
        <v>1.557285873192436E-2</v>
      </c>
      <c r="AB9" s="186">
        <v>0</v>
      </c>
      <c r="AC9" s="183">
        <v>0</v>
      </c>
      <c r="AD9" s="182">
        <f t="shared" si="3"/>
        <v>0</v>
      </c>
      <c r="AE9" s="182">
        <v>0</v>
      </c>
      <c r="AF9" s="182">
        <v>0</v>
      </c>
      <c r="AG9" s="201" t="s">
        <v>530</v>
      </c>
      <c r="AH9" s="151" t="str">
        <f t="shared" si="4"/>
        <v>NIE</v>
      </c>
      <c r="AI9" s="204" t="s">
        <v>530</v>
      </c>
      <c r="AJ9" s="204" t="s">
        <v>530</v>
      </c>
      <c r="AK9" s="204" t="s">
        <v>530</v>
      </c>
      <c r="AL9" s="149" t="s">
        <v>530</v>
      </c>
      <c r="AQ9" s="19"/>
      <c r="AW9"/>
    </row>
    <row r="10" spans="1:49">
      <c r="A10" s="2">
        <v>20</v>
      </c>
      <c r="B10" s="9" t="s">
        <v>36</v>
      </c>
      <c r="C10" s="4" t="s">
        <v>37</v>
      </c>
      <c r="D10" s="50" t="s">
        <v>17</v>
      </c>
      <c r="E10" s="96">
        <v>591</v>
      </c>
      <c r="F10" s="96">
        <v>262</v>
      </c>
      <c r="G10" s="178">
        <v>591</v>
      </c>
      <c r="H10" s="133">
        <f>E10/Demografia!E10</f>
        <v>2.2598654022636892E-2</v>
      </c>
      <c r="I10" s="133">
        <f t="shared" si="0"/>
        <v>5.3566682341395595E-3</v>
      </c>
      <c r="J10" s="133">
        <f t="shared" si="1"/>
        <v>5.7224191018416309E-3</v>
      </c>
      <c r="K10" s="132">
        <f>E10/Demografia!E10*1000</f>
        <v>22.598654022636893</v>
      </c>
      <c r="L10" s="148">
        <v>248</v>
      </c>
      <c r="M10" s="148">
        <v>163</v>
      </c>
      <c r="N10" s="148">
        <v>307</v>
      </c>
      <c r="O10" s="148">
        <v>298</v>
      </c>
      <c r="P10" s="148">
        <v>300</v>
      </c>
      <c r="Q10" s="148">
        <v>53</v>
      </c>
      <c r="R10" s="148">
        <v>4</v>
      </c>
      <c r="S10" s="176">
        <v>10</v>
      </c>
      <c r="T10" s="177">
        <v>0</v>
      </c>
      <c r="U10" s="173">
        <f>Demografia!E10/'Pomoc społeczna'!S10</f>
        <v>2615.1999999999998</v>
      </c>
      <c r="V10" s="97">
        <f>'Pomoc społeczna'!F10/'Pomoc społeczna'!S10</f>
        <v>26.2</v>
      </c>
      <c r="W10" s="222">
        <v>2</v>
      </c>
      <c r="X10" s="223">
        <v>21</v>
      </c>
      <c r="Y10" s="98" t="str">
        <f t="shared" si="2"/>
        <v>TAK</v>
      </c>
      <c r="Z10" s="150">
        <v>28</v>
      </c>
      <c r="AA10" s="151">
        <f>Z10/Demografia!M10</f>
        <v>7.2295378259746969E-3</v>
      </c>
      <c r="AB10" s="186">
        <v>0</v>
      </c>
      <c r="AC10" s="183">
        <v>56</v>
      </c>
      <c r="AD10" s="182">
        <f t="shared" si="3"/>
        <v>0</v>
      </c>
      <c r="AE10" s="182">
        <v>0</v>
      </c>
      <c r="AF10" s="182">
        <v>0</v>
      </c>
      <c r="AG10" s="201" t="s">
        <v>530</v>
      </c>
      <c r="AH10" s="151" t="str">
        <f t="shared" si="4"/>
        <v>TAK</v>
      </c>
      <c r="AI10" s="204" t="s">
        <v>530</v>
      </c>
      <c r="AJ10" s="204" t="s">
        <v>529</v>
      </c>
      <c r="AK10" s="204" t="s">
        <v>529</v>
      </c>
      <c r="AL10" s="149" t="s">
        <v>529</v>
      </c>
      <c r="AQ10" s="19"/>
      <c r="AW10"/>
    </row>
    <row r="11" spans="1:49">
      <c r="A11" s="2">
        <v>56</v>
      </c>
      <c r="B11" s="9" t="s">
        <v>74</v>
      </c>
      <c r="C11" s="4" t="s">
        <v>75</v>
      </c>
      <c r="D11" s="50" t="s">
        <v>17</v>
      </c>
      <c r="E11" s="96">
        <v>415</v>
      </c>
      <c r="F11" s="96">
        <v>203</v>
      </c>
      <c r="G11" s="178">
        <v>415</v>
      </c>
      <c r="H11" s="133">
        <f>E11/Demografia!E11</f>
        <v>0.13940208263352369</v>
      </c>
      <c r="I11" s="133">
        <f t="shared" si="0"/>
        <v>4.1503956165279791E-3</v>
      </c>
      <c r="J11" s="133">
        <f t="shared" si="1"/>
        <v>4.0182807567923466E-3</v>
      </c>
      <c r="K11" s="132">
        <f>E11/Demografia!E11*1000</f>
        <v>139.40208263352369</v>
      </c>
      <c r="L11" s="148">
        <v>268</v>
      </c>
      <c r="M11" s="148">
        <v>247</v>
      </c>
      <c r="N11" s="148">
        <v>56</v>
      </c>
      <c r="O11" s="148">
        <v>57</v>
      </c>
      <c r="P11" s="148">
        <v>96</v>
      </c>
      <c r="Q11" s="148">
        <v>1</v>
      </c>
      <c r="R11" s="148">
        <v>0</v>
      </c>
      <c r="S11" s="176">
        <v>4</v>
      </c>
      <c r="T11" s="177">
        <v>0</v>
      </c>
      <c r="U11" s="173">
        <f>Demografia!E11/'Pomoc społeczna'!S11</f>
        <v>744.25</v>
      </c>
      <c r="V11" s="97">
        <f>'Pomoc społeczna'!F11/'Pomoc społeczna'!S11</f>
        <v>50.75</v>
      </c>
      <c r="W11" s="222">
        <v>1</v>
      </c>
      <c r="X11" s="223">
        <v>5</v>
      </c>
      <c r="Y11" s="98" t="str">
        <f t="shared" si="2"/>
        <v>TAK</v>
      </c>
      <c r="Z11" s="150">
        <v>30</v>
      </c>
      <c r="AA11" s="151">
        <f>Z11/Demografia!M11</f>
        <v>5.3667262969588549E-2</v>
      </c>
      <c r="AB11" s="186">
        <v>0</v>
      </c>
      <c r="AC11" s="183">
        <v>0</v>
      </c>
      <c r="AD11" s="182">
        <f t="shared" si="3"/>
        <v>0</v>
      </c>
      <c r="AE11" s="182">
        <v>0</v>
      </c>
      <c r="AF11" s="182">
        <v>0</v>
      </c>
      <c r="AG11" s="201" t="s">
        <v>530</v>
      </c>
      <c r="AH11" s="151" t="str">
        <f t="shared" si="4"/>
        <v>TAK</v>
      </c>
      <c r="AI11" s="204" t="s">
        <v>529</v>
      </c>
      <c r="AJ11" s="204" t="s">
        <v>529</v>
      </c>
      <c r="AK11" s="204" t="s">
        <v>529</v>
      </c>
      <c r="AL11" s="149" t="s">
        <v>530</v>
      </c>
      <c r="AQ11" s="19"/>
      <c r="AW11"/>
    </row>
    <row r="12" spans="1:49">
      <c r="A12" s="2">
        <v>11</v>
      </c>
      <c r="B12" s="9" t="s">
        <v>25</v>
      </c>
      <c r="C12" s="4" t="s">
        <v>27</v>
      </c>
      <c r="D12" s="50" t="s">
        <v>17</v>
      </c>
      <c r="E12" s="96">
        <v>439</v>
      </c>
      <c r="F12" s="96">
        <v>147</v>
      </c>
      <c r="G12" s="178">
        <v>439</v>
      </c>
      <c r="H12" s="133">
        <f>E12/Demografia!E12</f>
        <v>7.2682119205298018E-2</v>
      </c>
      <c r="I12" s="133">
        <f t="shared" si="0"/>
        <v>3.0054588947271573E-3</v>
      </c>
      <c r="J12" s="133">
        <f t="shared" si="1"/>
        <v>4.250663258389977E-3</v>
      </c>
      <c r="K12" s="132">
        <f>E12/Demografia!E12*1000</f>
        <v>72.682119205298022</v>
      </c>
      <c r="L12" s="148">
        <v>133</v>
      </c>
      <c r="M12" s="148">
        <v>111</v>
      </c>
      <c r="N12" s="148">
        <v>97</v>
      </c>
      <c r="O12" s="148">
        <v>97</v>
      </c>
      <c r="P12" s="148">
        <v>28</v>
      </c>
      <c r="Q12" s="148">
        <v>11</v>
      </c>
      <c r="R12" s="148">
        <v>1</v>
      </c>
      <c r="S12" s="176">
        <v>3</v>
      </c>
      <c r="T12" s="177">
        <v>0</v>
      </c>
      <c r="U12" s="173">
        <f>Demografia!E12/'Pomoc społeczna'!S12</f>
        <v>2013.3333333333333</v>
      </c>
      <c r="V12" s="97">
        <f>'Pomoc społeczna'!F12/'Pomoc społeczna'!S12</f>
        <v>49</v>
      </c>
      <c r="W12" s="222">
        <v>1</v>
      </c>
      <c r="X12" s="223">
        <v>16</v>
      </c>
      <c r="Y12" s="98" t="str">
        <f t="shared" si="2"/>
        <v>TAK</v>
      </c>
      <c r="Z12" s="150">
        <v>22</v>
      </c>
      <c r="AA12" s="151">
        <f>Z12/Demografia!M12</f>
        <v>1.7670682730923693E-2</v>
      </c>
      <c r="AB12" s="186">
        <v>17</v>
      </c>
      <c r="AC12" s="183">
        <v>0</v>
      </c>
      <c r="AD12" s="182">
        <f t="shared" si="3"/>
        <v>0</v>
      </c>
      <c r="AE12" s="182">
        <v>0</v>
      </c>
      <c r="AF12" s="182">
        <v>0</v>
      </c>
      <c r="AG12" s="199" t="s">
        <v>529</v>
      </c>
      <c r="AH12" s="151" t="str">
        <f t="shared" si="4"/>
        <v>NIE</v>
      </c>
      <c r="AI12" s="204" t="s">
        <v>530</v>
      </c>
      <c r="AJ12" s="204" t="s">
        <v>530</v>
      </c>
      <c r="AK12" s="204" t="s">
        <v>530</v>
      </c>
      <c r="AL12" s="149" t="s">
        <v>529</v>
      </c>
      <c r="AQ12" s="19"/>
      <c r="AW12"/>
    </row>
    <row r="13" spans="1:49">
      <c r="A13" s="2">
        <v>127</v>
      </c>
      <c r="B13" s="9" t="s">
        <v>154</v>
      </c>
      <c r="C13" s="4" t="s">
        <v>156</v>
      </c>
      <c r="D13" s="50" t="s">
        <v>17</v>
      </c>
      <c r="E13" s="96">
        <v>272</v>
      </c>
      <c r="F13" s="96">
        <v>107</v>
      </c>
      <c r="G13" s="178">
        <v>272</v>
      </c>
      <c r="H13" s="133">
        <f>E13/Demografia!E13</f>
        <v>8.5831492584411487E-2</v>
      </c>
      <c r="I13" s="133">
        <f t="shared" si="0"/>
        <v>2.1876469505837134E-3</v>
      </c>
      <c r="J13" s="133">
        <f t="shared" si="1"/>
        <v>2.6336683514398031E-3</v>
      </c>
      <c r="K13" s="132">
        <f>E13/Demografia!E13*1000</f>
        <v>85.831492584411492</v>
      </c>
      <c r="L13" s="148">
        <v>187</v>
      </c>
      <c r="M13" s="148">
        <v>192</v>
      </c>
      <c r="N13" s="148">
        <v>48</v>
      </c>
      <c r="O13" s="148">
        <v>59</v>
      </c>
      <c r="P13" s="148">
        <v>10</v>
      </c>
      <c r="Q13" s="148">
        <v>9</v>
      </c>
      <c r="R13" s="148">
        <v>0</v>
      </c>
      <c r="S13" s="176">
        <v>2</v>
      </c>
      <c r="T13" s="177">
        <v>0</v>
      </c>
      <c r="U13" s="173">
        <f>Demografia!E13/'Pomoc społeczna'!S13</f>
        <v>1584.5</v>
      </c>
      <c r="V13" s="97">
        <f>'Pomoc społeczna'!F13/'Pomoc społeczna'!S13</f>
        <v>53.5</v>
      </c>
      <c r="W13" s="222">
        <v>1</v>
      </c>
      <c r="X13" s="223">
        <v>3</v>
      </c>
      <c r="Y13" s="98" t="str">
        <f t="shared" si="2"/>
        <v>TAK</v>
      </c>
      <c r="Z13" s="150">
        <v>21</v>
      </c>
      <c r="AA13" s="151">
        <f>Z13/Demografia!M13</f>
        <v>2.8727770177838577E-2</v>
      </c>
      <c r="AB13" s="186">
        <v>0</v>
      </c>
      <c r="AC13" s="183">
        <v>0</v>
      </c>
      <c r="AD13" s="182">
        <f t="shared" si="3"/>
        <v>0</v>
      </c>
      <c r="AE13" s="182">
        <v>0</v>
      </c>
      <c r="AF13" s="182">
        <v>0</v>
      </c>
      <c r="AG13" s="201" t="s">
        <v>530</v>
      </c>
      <c r="AH13" s="151" t="str">
        <f t="shared" si="4"/>
        <v>TAK</v>
      </c>
      <c r="AI13" s="204" t="s">
        <v>530</v>
      </c>
      <c r="AJ13" s="204" t="s">
        <v>529</v>
      </c>
      <c r="AK13" s="204" t="s">
        <v>530</v>
      </c>
      <c r="AL13" s="149" t="s">
        <v>530</v>
      </c>
      <c r="AQ13" s="19"/>
      <c r="AW13"/>
    </row>
    <row r="14" spans="1:49">
      <c r="A14" s="2">
        <v>12</v>
      </c>
      <c r="B14" s="9" t="s">
        <v>25</v>
      </c>
      <c r="C14" s="4" t="s">
        <v>28</v>
      </c>
      <c r="D14" s="50" t="s">
        <v>16</v>
      </c>
      <c r="E14" s="96">
        <v>1610</v>
      </c>
      <c r="F14" s="96">
        <v>742</v>
      </c>
      <c r="G14" s="178">
        <v>1610</v>
      </c>
      <c r="H14" s="133">
        <f>E14/Demografia!E14</f>
        <v>5.7112451223838241E-2</v>
      </c>
      <c r="I14" s="133">
        <f t="shared" si="0"/>
        <v>1.517041156386089E-2</v>
      </c>
      <c r="J14" s="133">
        <f t="shared" si="1"/>
        <v>1.5588992815507659E-2</v>
      </c>
      <c r="K14" s="132">
        <f>E14/Demografia!E14*1000</f>
        <v>57.112451223838242</v>
      </c>
      <c r="L14" s="148">
        <v>877</v>
      </c>
      <c r="M14" s="148">
        <v>767</v>
      </c>
      <c r="N14" s="148">
        <v>467</v>
      </c>
      <c r="O14" s="148">
        <v>569</v>
      </c>
      <c r="P14" s="148">
        <v>293</v>
      </c>
      <c r="Q14" s="148">
        <v>48</v>
      </c>
      <c r="R14" s="148">
        <v>5</v>
      </c>
      <c r="S14" s="176">
        <v>14</v>
      </c>
      <c r="T14" s="177">
        <v>12</v>
      </c>
      <c r="U14" s="173">
        <f>Demografia!E14/'Pomoc społeczna'!S14</f>
        <v>2013.5714285714287</v>
      </c>
      <c r="V14" s="97">
        <f>'Pomoc społeczna'!F14/'Pomoc społeczna'!S14</f>
        <v>53</v>
      </c>
      <c r="W14" s="222">
        <v>5</v>
      </c>
      <c r="X14" s="223">
        <v>65</v>
      </c>
      <c r="Y14" s="98" t="str">
        <f t="shared" si="2"/>
        <v>TAK</v>
      </c>
      <c r="Z14" s="150">
        <v>97</v>
      </c>
      <c r="AA14" s="151">
        <f>Z14/Demografia!M14</f>
        <v>1.4920781418243347E-2</v>
      </c>
      <c r="AB14" s="186">
        <v>54</v>
      </c>
      <c r="AC14" s="183">
        <v>203</v>
      </c>
      <c r="AD14" s="182">
        <f t="shared" si="3"/>
        <v>97</v>
      </c>
      <c r="AE14" s="182">
        <v>67</v>
      </c>
      <c r="AF14" s="182">
        <v>30</v>
      </c>
      <c r="AG14" s="199" t="s">
        <v>529</v>
      </c>
      <c r="AH14" s="151" t="str">
        <f t="shared" si="4"/>
        <v>NIE</v>
      </c>
      <c r="AI14" s="204" t="s">
        <v>530</v>
      </c>
      <c r="AJ14" s="204" t="s">
        <v>530</v>
      </c>
      <c r="AK14" s="204" t="s">
        <v>530</v>
      </c>
      <c r="AL14" s="149" t="s">
        <v>529</v>
      </c>
      <c r="AQ14" s="19"/>
      <c r="AW14"/>
    </row>
    <row r="15" spans="1:49">
      <c r="A15" s="2">
        <v>13</v>
      </c>
      <c r="B15" s="9" t="s">
        <v>25</v>
      </c>
      <c r="C15" s="4" t="s">
        <v>28</v>
      </c>
      <c r="D15" s="50" t="s">
        <v>17</v>
      </c>
      <c r="E15" s="96">
        <v>539</v>
      </c>
      <c r="F15" s="96">
        <v>216</v>
      </c>
      <c r="G15" s="178">
        <v>539</v>
      </c>
      <c r="H15" s="133">
        <f>E15/Demografia!E15</f>
        <v>5.6742815033161385E-2</v>
      </c>
      <c r="I15" s="133">
        <f t="shared" si="0"/>
        <v>4.4161844983745986E-3</v>
      </c>
      <c r="J15" s="133">
        <f t="shared" si="1"/>
        <v>5.2189236817134334E-3</v>
      </c>
      <c r="K15" s="132">
        <f>E15/Demografia!E15*1000</f>
        <v>56.742815033161385</v>
      </c>
      <c r="L15" s="148">
        <v>225</v>
      </c>
      <c r="M15" s="148">
        <v>200</v>
      </c>
      <c r="N15" s="148">
        <v>229</v>
      </c>
      <c r="O15" s="148">
        <v>157</v>
      </c>
      <c r="P15" s="148">
        <v>92</v>
      </c>
      <c r="Q15" s="148">
        <v>14</v>
      </c>
      <c r="R15" s="148">
        <v>0</v>
      </c>
      <c r="S15" s="176">
        <v>4</v>
      </c>
      <c r="T15" s="177">
        <v>0</v>
      </c>
      <c r="U15" s="173">
        <f>Demografia!E15/'Pomoc społeczna'!S15</f>
        <v>2374.75</v>
      </c>
      <c r="V15" s="97">
        <f>'Pomoc społeczna'!F15/'Pomoc społeczna'!S15</f>
        <v>54</v>
      </c>
      <c r="W15" s="222">
        <v>1</v>
      </c>
      <c r="X15" s="223">
        <v>14</v>
      </c>
      <c r="Y15" s="98" t="str">
        <f t="shared" si="2"/>
        <v>TAK</v>
      </c>
      <c r="Z15" s="150">
        <v>29</v>
      </c>
      <c r="AA15" s="151">
        <f>Z15/Demografia!M15</f>
        <v>2.1853805576488319E-2</v>
      </c>
      <c r="AB15" s="186">
        <v>10</v>
      </c>
      <c r="AC15" s="183">
        <v>16</v>
      </c>
      <c r="AD15" s="182">
        <f t="shared" si="3"/>
        <v>0</v>
      </c>
      <c r="AE15" s="182">
        <v>0</v>
      </c>
      <c r="AF15" s="182">
        <v>0</v>
      </c>
      <c r="AG15" s="199" t="s">
        <v>529</v>
      </c>
      <c r="AH15" s="151" t="str">
        <f t="shared" si="4"/>
        <v>NIE</v>
      </c>
      <c r="AI15" s="204" t="s">
        <v>530</v>
      </c>
      <c r="AJ15" s="204" t="s">
        <v>530</v>
      </c>
      <c r="AK15" s="204" t="s">
        <v>530</v>
      </c>
      <c r="AL15" s="149" t="s">
        <v>529</v>
      </c>
      <c r="AQ15" s="19"/>
      <c r="AW15"/>
    </row>
    <row r="16" spans="1:49">
      <c r="A16" s="2">
        <v>128</v>
      </c>
      <c r="B16" s="9" t="s">
        <v>154</v>
      </c>
      <c r="C16" s="4" t="s">
        <v>157</v>
      </c>
      <c r="D16" s="50" t="s">
        <v>31</v>
      </c>
      <c r="E16" s="96">
        <v>874</v>
      </c>
      <c r="F16" s="96">
        <v>442</v>
      </c>
      <c r="G16" s="178">
        <v>874</v>
      </c>
      <c r="H16" s="133">
        <f>E16/Demografia!E16</f>
        <v>7.9425663395129048E-2</v>
      </c>
      <c r="I16" s="133">
        <f t="shared" si="0"/>
        <v>9.0368219827850586E-3</v>
      </c>
      <c r="J16" s="133">
        <f t="shared" si="1"/>
        <v>8.4625960998470154E-3</v>
      </c>
      <c r="K16" s="132">
        <f>E16/Demografia!E16*1000</f>
        <v>79.42566339512905</v>
      </c>
      <c r="L16" s="148">
        <v>626</v>
      </c>
      <c r="M16" s="148">
        <v>647</v>
      </c>
      <c r="N16" s="148">
        <v>175</v>
      </c>
      <c r="O16" s="148">
        <v>151</v>
      </c>
      <c r="P16" s="148">
        <v>313</v>
      </c>
      <c r="Q16" s="148">
        <v>70</v>
      </c>
      <c r="R16" s="148">
        <v>1</v>
      </c>
      <c r="S16" s="176">
        <v>7</v>
      </c>
      <c r="T16" s="177">
        <v>0</v>
      </c>
      <c r="U16" s="173">
        <f>Demografia!E16/'Pomoc społeczna'!S16</f>
        <v>1572</v>
      </c>
      <c r="V16" s="97">
        <f>'Pomoc społeczna'!F16/'Pomoc społeczna'!S16</f>
        <v>63.142857142857146</v>
      </c>
      <c r="W16" s="222">
        <v>2</v>
      </c>
      <c r="X16" s="223">
        <v>17</v>
      </c>
      <c r="Y16" s="98" t="str">
        <f t="shared" si="2"/>
        <v>TAK</v>
      </c>
      <c r="Z16" s="150">
        <v>52</v>
      </c>
      <c r="AA16" s="151">
        <f>Z16/Demografia!M16</f>
        <v>2.1452145214521452E-2</v>
      </c>
      <c r="AB16" s="186">
        <v>0</v>
      </c>
      <c r="AC16" s="183">
        <v>10</v>
      </c>
      <c r="AD16" s="182">
        <f t="shared" si="3"/>
        <v>5</v>
      </c>
      <c r="AE16" s="182">
        <v>0</v>
      </c>
      <c r="AF16" s="182">
        <v>5</v>
      </c>
      <c r="AG16" s="201" t="s">
        <v>530</v>
      </c>
      <c r="AH16" s="151" t="str">
        <f t="shared" si="4"/>
        <v>NIE</v>
      </c>
      <c r="AI16" s="204" t="s">
        <v>530</v>
      </c>
      <c r="AJ16" s="204" t="s">
        <v>530</v>
      </c>
      <c r="AK16" s="204" t="s">
        <v>530</v>
      </c>
      <c r="AL16" s="149" t="s">
        <v>530</v>
      </c>
      <c r="AQ16" s="19"/>
      <c r="AW16"/>
    </row>
    <row r="17" spans="1:49">
      <c r="A17" s="2">
        <v>14</v>
      </c>
      <c r="B17" s="9" t="s">
        <v>25</v>
      </c>
      <c r="C17" s="4" t="s">
        <v>29</v>
      </c>
      <c r="D17" s="50" t="s">
        <v>17</v>
      </c>
      <c r="E17" s="96">
        <v>472</v>
      </c>
      <c r="F17" s="96">
        <v>173</v>
      </c>
      <c r="G17" s="178">
        <v>472</v>
      </c>
      <c r="H17" s="133">
        <f>E17/Demografia!E17</f>
        <v>0.12667740203972089</v>
      </c>
      <c r="I17" s="133">
        <f t="shared" si="0"/>
        <v>3.5370366584203962E-3</v>
      </c>
      <c r="J17" s="133">
        <f t="shared" si="1"/>
        <v>4.5701891980867177E-3</v>
      </c>
      <c r="K17" s="132">
        <f>E17/Demografia!E17*1000</f>
        <v>126.67740203972089</v>
      </c>
      <c r="L17" s="148">
        <v>125</v>
      </c>
      <c r="M17" s="148">
        <v>91</v>
      </c>
      <c r="N17" s="148">
        <v>65</v>
      </c>
      <c r="O17" s="148">
        <v>87</v>
      </c>
      <c r="P17" s="148">
        <v>20</v>
      </c>
      <c r="Q17" s="148">
        <v>16</v>
      </c>
      <c r="R17" s="148">
        <v>0</v>
      </c>
      <c r="S17" s="176">
        <v>2</v>
      </c>
      <c r="T17" s="177">
        <v>0</v>
      </c>
      <c r="U17" s="173">
        <f>Demografia!E17/'Pomoc społeczna'!S17</f>
        <v>1863</v>
      </c>
      <c r="V17" s="97">
        <f>'Pomoc społeczna'!F17/'Pomoc społeczna'!S17</f>
        <v>86.5</v>
      </c>
      <c r="W17" s="222">
        <v>1</v>
      </c>
      <c r="X17" s="223">
        <v>7</v>
      </c>
      <c r="Y17" s="98" t="str">
        <f t="shared" si="2"/>
        <v>TAK</v>
      </c>
      <c r="Z17" s="150">
        <v>12</v>
      </c>
      <c r="AA17" s="151">
        <f>Z17/Demografia!M17</f>
        <v>1.6689847009735744E-2</v>
      </c>
      <c r="AB17" s="186">
        <v>0</v>
      </c>
      <c r="AC17" s="183">
        <v>10</v>
      </c>
      <c r="AD17" s="182">
        <f t="shared" si="3"/>
        <v>5</v>
      </c>
      <c r="AE17" s="182">
        <v>5</v>
      </c>
      <c r="AF17" s="182">
        <v>0</v>
      </c>
      <c r="AG17" s="199" t="s">
        <v>529</v>
      </c>
      <c r="AH17" s="151" t="str">
        <f t="shared" si="4"/>
        <v>TAK</v>
      </c>
      <c r="AI17" s="204" t="s">
        <v>529</v>
      </c>
      <c r="AJ17" s="204" t="s">
        <v>530</v>
      </c>
      <c r="AK17" s="204" t="s">
        <v>530</v>
      </c>
      <c r="AL17" s="149" t="s">
        <v>530</v>
      </c>
      <c r="AQ17" s="19"/>
      <c r="AW17"/>
    </row>
    <row r="18" spans="1:49">
      <c r="A18" s="2">
        <v>85</v>
      </c>
      <c r="B18" s="9" t="s">
        <v>109</v>
      </c>
      <c r="C18" s="4" t="s">
        <v>110</v>
      </c>
      <c r="D18" s="50" t="s">
        <v>17</v>
      </c>
      <c r="E18" s="96">
        <v>706</v>
      </c>
      <c r="F18" s="96">
        <v>246</v>
      </c>
      <c r="G18" s="178">
        <v>706</v>
      </c>
      <c r="H18" s="133">
        <f>E18/Demografia!E18</f>
        <v>0.14556701030927835</v>
      </c>
      <c r="I18" s="133">
        <f t="shared" si="0"/>
        <v>5.0295434564821819E-3</v>
      </c>
      <c r="J18" s="133">
        <f t="shared" si="1"/>
        <v>6.8359185886636073E-3</v>
      </c>
      <c r="K18" s="132">
        <f>E18/Demografia!E18*1000</f>
        <v>145.56701030927834</v>
      </c>
      <c r="L18" s="148">
        <v>191</v>
      </c>
      <c r="M18" s="148">
        <v>413</v>
      </c>
      <c r="N18" s="148">
        <v>176</v>
      </c>
      <c r="O18" s="148">
        <v>283</v>
      </c>
      <c r="P18" s="148">
        <v>78</v>
      </c>
      <c r="Q18" s="148">
        <v>33</v>
      </c>
      <c r="R18" s="148">
        <v>0</v>
      </c>
      <c r="S18" s="176">
        <v>4</v>
      </c>
      <c r="T18" s="177">
        <v>0</v>
      </c>
      <c r="U18" s="173">
        <f>Demografia!E18/'Pomoc społeczna'!S18</f>
        <v>1212.5</v>
      </c>
      <c r="V18" s="97">
        <f>'Pomoc społeczna'!F18/'Pomoc społeczna'!S18</f>
        <v>61.5</v>
      </c>
      <c r="W18" s="222">
        <v>1</v>
      </c>
      <c r="X18" s="223">
        <v>15</v>
      </c>
      <c r="Y18" s="98" t="str">
        <f t="shared" si="2"/>
        <v>TAK</v>
      </c>
      <c r="Z18" s="150">
        <v>24</v>
      </c>
      <c r="AA18" s="151">
        <f>Z18/Demografia!M18</f>
        <v>2.0905923344947737E-2</v>
      </c>
      <c r="AB18" s="186">
        <v>0</v>
      </c>
      <c r="AC18" s="183">
        <v>6</v>
      </c>
      <c r="AD18" s="182">
        <f t="shared" si="3"/>
        <v>0</v>
      </c>
      <c r="AE18" s="182">
        <v>0</v>
      </c>
      <c r="AF18" s="182">
        <v>0</v>
      </c>
      <c r="AG18" s="199" t="s">
        <v>529</v>
      </c>
      <c r="AH18" s="151" t="str">
        <f t="shared" si="4"/>
        <v>TAK</v>
      </c>
      <c r="AI18" s="204" t="s">
        <v>529</v>
      </c>
      <c r="AJ18" s="204" t="s">
        <v>529</v>
      </c>
      <c r="AK18" s="204" t="s">
        <v>530</v>
      </c>
      <c r="AL18" s="149" t="s">
        <v>529</v>
      </c>
      <c r="AQ18" s="19"/>
      <c r="AW18"/>
    </row>
    <row r="19" spans="1:49">
      <c r="A19" s="2">
        <v>95</v>
      </c>
      <c r="B19" s="9" t="s">
        <v>120</v>
      </c>
      <c r="C19" s="4" t="s">
        <v>121</v>
      </c>
      <c r="D19" s="50" t="s">
        <v>17</v>
      </c>
      <c r="E19" s="96">
        <v>384</v>
      </c>
      <c r="F19" s="96">
        <v>136</v>
      </c>
      <c r="G19" s="178">
        <v>384</v>
      </c>
      <c r="H19" s="133">
        <f>E19/Demografia!E19</f>
        <v>7.8850102669404523E-2</v>
      </c>
      <c r="I19" s="133">
        <f t="shared" si="0"/>
        <v>2.7805606100877104E-3</v>
      </c>
      <c r="J19" s="133">
        <f t="shared" si="1"/>
        <v>3.7181200255620751E-3</v>
      </c>
      <c r="K19" s="132">
        <f>E19/Demografia!E19*1000</f>
        <v>78.850102669404521</v>
      </c>
      <c r="L19" s="148">
        <v>103</v>
      </c>
      <c r="M19" s="148">
        <v>189</v>
      </c>
      <c r="N19" s="148">
        <v>148</v>
      </c>
      <c r="O19" s="148">
        <v>116</v>
      </c>
      <c r="P19" s="148">
        <v>94</v>
      </c>
      <c r="Q19" s="148">
        <v>4</v>
      </c>
      <c r="R19" s="148">
        <v>0</v>
      </c>
      <c r="S19" s="176">
        <v>3</v>
      </c>
      <c r="T19" s="177">
        <v>0</v>
      </c>
      <c r="U19" s="173">
        <f>Demografia!E19/'Pomoc społeczna'!S19</f>
        <v>1623.3333333333333</v>
      </c>
      <c r="V19" s="97">
        <f>'Pomoc społeczna'!F19/'Pomoc społeczna'!S19</f>
        <v>45.333333333333336</v>
      </c>
      <c r="W19" s="222">
        <v>1</v>
      </c>
      <c r="X19" s="223">
        <v>18</v>
      </c>
      <c r="Y19" s="98" t="str">
        <f t="shared" si="2"/>
        <v>TAK</v>
      </c>
      <c r="Z19" s="150">
        <v>6</v>
      </c>
      <c r="AA19" s="151">
        <f>Z19/Demografia!M19</f>
        <v>5.7471264367816091E-3</v>
      </c>
      <c r="AB19" s="186">
        <v>0</v>
      </c>
      <c r="AC19" s="183">
        <v>0</v>
      </c>
      <c r="AD19" s="182">
        <f t="shared" si="3"/>
        <v>0</v>
      </c>
      <c r="AE19" s="182">
        <v>0</v>
      </c>
      <c r="AF19" s="182">
        <v>0</v>
      </c>
      <c r="AG19" s="201" t="s">
        <v>530</v>
      </c>
      <c r="AH19" s="151" t="str">
        <f t="shared" si="4"/>
        <v>NIE</v>
      </c>
      <c r="AI19" s="204" t="s">
        <v>530</v>
      </c>
      <c r="AJ19" s="204" t="s">
        <v>530</v>
      </c>
      <c r="AK19" s="204" t="s">
        <v>530</v>
      </c>
      <c r="AL19" s="149" t="s">
        <v>530</v>
      </c>
      <c r="AQ19" s="19"/>
      <c r="AW19"/>
    </row>
    <row r="20" spans="1:49">
      <c r="A20" s="2">
        <v>78</v>
      </c>
      <c r="B20" s="9" t="s">
        <v>102</v>
      </c>
      <c r="C20" s="4" t="s">
        <v>103</v>
      </c>
      <c r="D20" s="50" t="s">
        <v>17</v>
      </c>
      <c r="E20" s="96">
        <v>282</v>
      </c>
      <c r="F20" s="96">
        <v>141</v>
      </c>
      <c r="G20" s="178">
        <v>282</v>
      </c>
      <c r="H20" s="133">
        <f>E20/Demografia!E20</f>
        <v>8.4888621312462373E-2</v>
      </c>
      <c r="I20" s="133">
        <f t="shared" si="0"/>
        <v>2.8827871031056407E-3</v>
      </c>
      <c r="J20" s="133">
        <f t="shared" si="1"/>
        <v>2.730494393772149E-3</v>
      </c>
      <c r="K20" s="132">
        <f>E20/Demografia!E20*1000</f>
        <v>84.888621312462377</v>
      </c>
      <c r="L20" s="148">
        <v>162</v>
      </c>
      <c r="M20" s="148">
        <v>151</v>
      </c>
      <c r="N20" s="148">
        <v>95</v>
      </c>
      <c r="O20" s="148">
        <v>160</v>
      </c>
      <c r="P20" s="148">
        <v>46</v>
      </c>
      <c r="Q20" s="148">
        <v>11</v>
      </c>
      <c r="R20" s="148">
        <v>0</v>
      </c>
      <c r="S20" s="176">
        <v>4</v>
      </c>
      <c r="T20" s="177">
        <v>0</v>
      </c>
      <c r="U20" s="173">
        <f>Demografia!E20/'Pomoc społeczna'!S20</f>
        <v>830.5</v>
      </c>
      <c r="V20" s="97">
        <f>'Pomoc społeczna'!F20/'Pomoc społeczna'!S20</f>
        <v>35.25</v>
      </c>
      <c r="W20" s="222">
        <v>1</v>
      </c>
      <c r="X20" s="223">
        <v>12</v>
      </c>
      <c r="Y20" s="98" t="str">
        <f t="shared" si="2"/>
        <v>TAK</v>
      </c>
      <c r="Z20" s="150">
        <v>14</v>
      </c>
      <c r="AA20" s="151">
        <f>Z20/Demografia!M20</f>
        <v>1.7971758664955071E-2</v>
      </c>
      <c r="AB20" s="186">
        <v>0</v>
      </c>
      <c r="AC20" s="183">
        <v>0</v>
      </c>
      <c r="AD20" s="182">
        <f t="shared" si="3"/>
        <v>0</v>
      </c>
      <c r="AE20" s="182">
        <v>0</v>
      </c>
      <c r="AF20" s="182">
        <v>0</v>
      </c>
      <c r="AG20" s="201" t="s">
        <v>530</v>
      </c>
      <c r="AH20" s="151" t="str">
        <f t="shared" si="4"/>
        <v>NIE</v>
      </c>
      <c r="AI20" s="204" t="s">
        <v>530</v>
      </c>
      <c r="AJ20" s="204" t="s">
        <v>530</v>
      </c>
      <c r="AK20" s="204" t="s">
        <v>530</v>
      </c>
      <c r="AL20" s="149" t="s">
        <v>529</v>
      </c>
      <c r="AQ20" s="19"/>
      <c r="AW20"/>
    </row>
    <row r="21" spans="1:49">
      <c r="A21" s="2">
        <v>115</v>
      </c>
      <c r="B21" s="9" t="s">
        <v>141</v>
      </c>
      <c r="C21" s="4" t="s">
        <v>142</v>
      </c>
      <c r="D21" s="50" t="s">
        <v>17</v>
      </c>
      <c r="E21" s="96">
        <v>394</v>
      </c>
      <c r="F21" s="96">
        <v>142</v>
      </c>
      <c r="G21" s="178">
        <v>394</v>
      </c>
      <c r="H21" s="133">
        <f>E21/Demografia!E21</f>
        <v>5.8009422850412252E-2</v>
      </c>
      <c r="I21" s="133">
        <f t="shared" si="0"/>
        <v>2.903232401709227E-3</v>
      </c>
      <c r="J21" s="133">
        <f t="shared" si="1"/>
        <v>3.814946067894421E-3</v>
      </c>
      <c r="K21" s="132">
        <f>E21/Demografia!E21*1000</f>
        <v>58.00942285041225</v>
      </c>
      <c r="L21" s="148">
        <v>129</v>
      </c>
      <c r="M21" s="148">
        <v>91</v>
      </c>
      <c r="N21" s="148">
        <v>192</v>
      </c>
      <c r="O21" s="148">
        <v>203</v>
      </c>
      <c r="P21" s="148">
        <v>89</v>
      </c>
      <c r="Q21" s="148">
        <v>5</v>
      </c>
      <c r="R21" s="148">
        <v>1</v>
      </c>
      <c r="S21" s="176">
        <v>4</v>
      </c>
      <c r="T21" s="177">
        <v>2</v>
      </c>
      <c r="U21" s="173">
        <f>Demografia!E21/'Pomoc społeczna'!S21</f>
        <v>1698</v>
      </c>
      <c r="V21" s="97">
        <f>'Pomoc społeczna'!F21/'Pomoc społeczna'!S21</f>
        <v>35.5</v>
      </c>
      <c r="W21" s="222">
        <v>1</v>
      </c>
      <c r="X21" s="223">
        <v>15</v>
      </c>
      <c r="Y21" s="98" t="str">
        <f t="shared" si="2"/>
        <v>TAK</v>
      </c>
      <c r="Z21" s="150">
        <v>26</v>
      </c>
      <c r="AA21" s="151">
        <f>Z21/Demografia!M21</f>
        <v>1.7943409247757072E-2</v>
      </c>
      <c r="AB21" s="186">
        <v>0</v>
      </c>
      <c r="AC21" s="183">
        <v>13</v>
      </c>
      <c r="AD21" s="182">
        <f t="shared" si="3"/>
        <v>9</v>
      </c>
      <c r="AE21" s="182">
        <v>7</v>
      </c>
      <c r="AF21" s="182">
        <v>2</v>
      </c>
      <c r="AG21" s="199" t="s">
        <v>529</v>
      </c>
      <c r="AH21" s="151" t="str">
        <f t="shared" si="4"/>
        <v>NIE</v>
      </c>
      <c r="AI21" s="204" t="s">
        <v>530</v>
      </c>
      <c r="AJ21" s="204" t="s">
        <v>530</v>
      </c>
      <c r="AK21" s="204" t="s">
        <v>530</v>
      </c>
      <c r="AL21" s="149" t="s">
        <v>529</v>
      </c>
      <c r="AQ21" s="19"/>
      <c r="AW21"/>
    </row>
    <row r="22" spans="1:49">
      <c r="A22" s="2">
        <v>28</v>
      </c>
      <c r="B22" s="9" t="s">
        <v>45</v>
      </c>
      <c r="C22" s="4" t="s">
        <v>46</v>
      </c>
      <c r="D22" s="50" t="s">
        <v>16</v>
      </c>
      <c r="E22" s="96">
        <v>967</v>
      </c>
      <c r="F22" s="96">
        <v>499</v>
      </c>
      <c r="G22" s="178">
        <v>967</v>
      </c>
      <c r="H22" s="133">
        <f>E22/Demografia!E22</f>
        <v>5.356747174828274E-2</v>
      </c>
      <c r="I22" s="133">
        <f t="shared" si="0"/>
        <v>1.0202204003189467E-2</v>
      </c>
      <c r="J22" s="133">
        <f t="shared" si="1"/>
        <v>9.3630782935378298E-3</v>
      </c>
      <c r="K22" s="132">
        <f>E22/Demografia!E22*1000</f>
        <v>53.567471748282742</v>
      </c>
      <c r="L22" s="148">
        <v>716</v>
      </c>
      <c r="M22" s="148">
        <v>584</v>
      </c>
      <c r="N22" s="148">
        <v>399</v>
      </c>
      <c r="O22" s="148">
        <v>216</v>
      </c>
      <c r="P22" s="148">
        <v>155</v>
      </c>
      <c r="Q22" s="148">
        <v>33</v>
      </c>
      <c r="R22" s="148">
        <v>3</v>
      </c>
      <c r="S22" s="176">
        <v>11</v>
      </c>
      <c r="T22" s="177">
        <v>0</v>
      </c>
      <c r="U22" s="173">
        <f>Demografia!E22/'Pomoc społeczna'!S22</f>
        <v>1641.090909090909</v>
      </c>
      <c r="V22" s="97">
        <f>'Pomoc społeczna'!F22/'Pomoc społeczna'!S22</f>
        <v>45.363636363636367</v>
      </c>
      <c r="W22" s="222">
        <v>1</v>
      </c>
      <c r="X22" s="223">
        <v>12</v>
      </c>
      <c r="Y22" s="98" t="str">
        <f t="shared" si="2"/>
        <v>TAK</v>
      </c>
      <c r="Z22" s="150">
        <v>71</v>
      </c>
      <c r="AA22" s="151">
        <f>Z22/Demografia!M22</f>
        <v>1.5103169538396086E-2</v>
      </c>
      <c r="AB22" s="186">
        <v>48</v>
      </c>
      <c r="AC22" s="183">
        <v>9</v>
      </c>
      <c r="AD22" s="182">
        <f t="shared" si="3"/>
        <v>0</v>
      </c>
      <c r="AE22" s="182">
        <v>0</v>
      </c>
      <c r="AF22" s="182">
        <v>0</v>
      </c>
      <c r="AG22" s="199" t="s">
        <v>529</v>
      </c>
      <c r="AH22" s="151" t="str">
        <f t="shared" si="4"/>
        <v>TAK</v>
      </c>
      <c r="AI22" s="204" t="s">
        <v>530</v>
      </c>
      <c r="AJ22" s="204" t="s">
        <v>529</v>
      </c>
      <c r="AK22" s="204" t="s">
        <v>530</v>
      </c>
      <c r="AL22" s="149" t="s">
        <v>529</v>
      </c>
      <c r="AQ22" s="19"/>
      <c r="AW22"/>
    </row>
    <row r="23" spans="1:49">
      <c r="A23" s="2">
        <v>29</v>
      </c>
      <c r="B23" s="9" t="s">
        <v>45</v>
      </c>
      <c r="C23" s="4" t="s">
        <v>46</v>
      </c>
      <c r="D23" s="50" t="s">
        <v>17</v>
      </c>
      <c r="E23" s="96">
        <v>212</v>
      </c>
      <c r="F23" s="96">
        <v>77</v>
      </c>
      <c r="G23" s="178">
        <v>212</v>
      </c>
      <c r="H23" s="133">
        <f>E23/Demografia!E23</f>
        <v>3.4943134992582822E-2</v>
      </c>
      <c r="I23" s="133">
        <f t="shared" si="0"/>
        <v>1.5742879924761301E-3</v>
      </c>
      <c r="J23" s="133">
        <f t="shared" si="1"/>
        <v>2.0527120974457289E-3</v>
      </c>
      <c r="K23" s="132">
        <f>E23/Demografia!E23*1000</f>
        <v>34.94313499258282</v>
      </c>
      <c r="L23" s="148">
        <v>123</v>
      </c>
      <c r="M23" s="148">
        <v>129</v>
      </c>
      <c r="N23" s="148">
        <v>63</v>
      </c>
      <c r="O23" s="148">
        <v>29</v>
      </c>
      <c r="P23" s="148">
        <v>51</v>
      </c>
      <c r="Q23" s="148">
        <v>16</v>
      </c>
      <c r="R23" s="148">
        <v>0</v>
      </c>
      <c r="S23" s="176">
        <v>3</v>
      </c>
      <c r="T23" s="177">
        <v>0</v>
      </c>
      <c r="U23" s="173">
        <f>Demografia!E23/'Pomoc społeczna'!S23</f>
        <v>2022.3333333333333</v>
      </c>
      <c r="V23" s="97">
        <f>'Pomoc społeczna'!F23/'Pomoc społeczna'!S23</f>
        <v>25.666666666666668</v>
      </c>
      <c r="W23" s="222">
        <v>1</v>
      </c>
      <c r="X23" s="223">
        <v>7</v>
      </c>
      <c r="Y23" s="98" t="str">
        <f t="shared" si="2"/>
        <v>TAK</v>
      </c>
      <c r="Z23" s="150">
        <v>4</v>
      </c>
      <c r="AA23" s="151">
        <f>Z23/Demografia!M23</f>
        <v>4.0567951318458417E-3</v>
      </c>
      <c r="AB23" s="186">
        <v>0</v>
      </c>
      <c r="AC23" s="183">
        <v>0</v>
      </c>
      <c r="AD23" s="182">
        <f t="shared" si="3"/>
        <v>0</v>
      </c>
      <c r="AE23" s="182">
        <v>0</v>
      </c>
      <c r="AF23" s="182">
        <v>0</v>
      </c>
      <c r="AG23" s="199" t="s">
        <v>529</v>
      </c>
      <c r="AH23" s="151" t="str">
        <f t="shared" si="4"/>
        <v>NIE</v>
      </c>
      <c r="AI23" s="204" t="s">
        <v>530</v>
      </c>
      <c r="AJ23" s="204" t="s">
        <v>530</v>
      </c>
      <c r="AK23" s="204" t="s">
        <v>530</v>
      </c>
      <c r="AL23" s="149" t="s">
        <v>529</v>
      </c>
      <c r="AQ23" s="19"/>
      <c r="AW23"/>
    </row>
    <row r="24" spans="1:49">
      <c r="A24" s="2">
        <v>106</v>
      </c>
      <c r="B24" s="9" t="s">
        <v>132</v>
      </c>
      <c r="C24" s="4" t="s">
        <v>133</v>
      </c>
      <c r="D24" s="50" t="s">
        <v>16</v>
      </c>
      <c r="E24" s="96">
        <v>535</v>
      </c>
      <c r="F24" s="96">
        <v>265</v>
      </c>
      <c r="G24" s="178">
        <v>535</v>
      </c>
      <c r="H24" s="133">
        <f>E24/Demografia!E24</f>
        <v>3.9076765758527497E-2</v>
      </c>
      <c r="I24" s="133">
        <f t="shared" si="0"/>
        <v>5.4180041299503176E-3</v>
      </c>
      <c r="J24" s="133">
        <f t="shared" si="1"/>
        <v>5.1801932647804957E-3</v>
      </c>
      <c r="K24" s="132">
        <f>E24/Demografia!E24*1000</f>
        <v>39.0767657585275</v>
      </c>
      <c r="L24" s="148">
        <v>310</v>
      </c>
      <c r="M24" s="148">
        <v>281</v>
      </c>
      <c r="N24" s="148">
        <v>187</v>
      </c>
      <c r="O24" s="148">
        <v>211</v>
      </c>
      <c r="P24" s="148">
        <v>34</v>
      </c>
      <c r="Q24" s="148">
        <v>20</v>
      </c>
      <c r="R24" s="148">
        <v>13</v>
      </c>
      <c r="S24" s="176">
        <v>7</v>
      </c>
      <c r="T24" s="177">
        <v>0</v>
      </c>
      <c r="U24" s="173">
        <f>Demografia!E24/'Pomoc społeczna'!S24</f>
        <v>1955.8571428571429</v>
      </c>
      <c r="V24" s="97">
        <f>'Pomoc społeczna'!F24/'Pomoc społeczna'!S24</f>
        <v>37.857142857142854</v>
      </c>
      <c r="W24" s="222">
        <v>1</v>
      </c>
      <c r="X24" s="223">
        <v>15</v>
      </c>
      <c r="Y24" s="98" t="str">
        <f t="shared" si="2"/>
        <v>TAK</v>
      </c>
      <c r="Z24" s="150">
        <v>47</v>
      </c>
      <c r="AA24" s="151">
        <f>Z24/Demografia!M24</f>
        <v>1.5141752577319588E-2</v>
      </c>
      <c r="AB24" s="186">
        <v>0</v>
      </c>
      <c r="AC24" s="183">
        <v>7</v>
      </c>
      <c r="AD24" s="182">
        <f t="shared" si="3"/>
        <v>11</v>
      </c>
      <c r="AE24" s="182">
        <v>11</v>
      </c>
      <c r="AF24" s="182">
        <v>0</v>
      </c>
      <c r="AG24" s="199" t="s">
        <v>529</v>
      </c>
      <c r="AH24" s="151" t="str">
        <f t="shared" si="4"/>
        <v>NIE</v>
      </c>
      <c r="AI24" s="204" t="s">
        <v>530</v>
      </c>
      <c r="AJ24" s="204" t="s">
        <v>530</v>
      </c>
      <c r="AK24" s="204" t="s">
        <v>530</v>
      </c>
      <c r="AL24" s="149" t="s">
        <v>529</v>
      </c>
      <c r="AQ24" s="19"/>
      <c r="AW24"/>
    </row>
    <row r="25" spans="1:49">
      <c r="A25" s="2">
        <v>107</v>
      </c>
      <c r="B25" s="9" t="s">
        <v>132</v>
      </c>
      <c r="C25" s="4" t="s">
        <v>133</v>
      </c>
      <c r="D25" s="50" t="s">
        <v>17</v>
      </c>
      <c r="E25" s="96">
        <v>447</v>
      </c>
      <c r="F25" s="96">
        <v>158</v>
      </c>
      <c r="G25" s="178">
        <v>447</v>
      </c>
      <c r="H25" s="133">
        <f>E25/Demografia!E25</f>
        <v>4.724159797083069E-2</v>
      </c>
      <c r="I25" s="133">
        <f t="shared" si="0"/>
        <v>3.2303571793666046E-3</v>
      </c>
      <c r="J25" s="133">
        <f t="shared" si="1"/>
        <v>4.3281240922558532E-3</v>
      </c>
      <c r="K25" s="132">
        <f>E25/Demografia!E25*1000</f>
        <v>47.241597970830689</v>
      </c>
      <c r="L25" s="148">
        <v>194</v>
      </c>
      <c r="M25" s="148">
        <v>224</v>
      </c>
      <c r="N25" s="148">
        <v>99</v>
      </c>
      <c r="O25" s="148">
        <v>160</v>
      </c>
      <c r="P25" s="148">
        <v>166</v>
      </c>
      <c r="Q25" s="148">
        <v>22</v>
      </c>
      <c r="R25" s="148">
        <v>0</v>
      </c>
      <c r="S25" s="176">
        <v>4</v>
      </c>
      <c r="T25" s="177">
        <v>0</v>
      </c>
      <c r="U25" s="173">
        <f>Demografia!E25/'Pomoc społeczna'!S25</f>
        <v>2365.5</v>
      </c>
      <c r="V25" s="97">
        <f>'Pomoc społeczna'!F25/'Pomoc społeczna'!S25</f>
        <v>39.5</v>
      </c>
      <c r="W25" s="222">
        <v>0</v>
      </c>
      <c r="X25" s="223">
        <v>0</v>
      </c>
      <c r="Y25" s="98" t="str">
        <f t="shared" si="2"/>
        <v>NIE</v>
      </c>
      <c r="Z25" s="150">
        <v>0</v>
      </c>
      <c r="AA25" s="151">
        <f>Z25/Demografia!M25</f>
        <v>0</v>
      </c>
      <c r="AB25" s="186">
        <v>0</v>
      </c>
      <c r="AC25" s="183">
        <v>33</v>
      </c>
      <c r="AD25" s="182">
        <f t="shared" si="3"/>
        <v>18</v>
      </c>
      <c r="AE25" s="182">
        <v>18</v>
      </c>
      <c r="AF25" s="182">
        <v>0</v>
      </c>
      <c r="AG25" s="199" t="s">
        <v>529</v>
      </c>
      <c r="AH25" s="151" t="str">
        <f t="shared" si="4"/>
        <v>NIE</v>
      </c>
      <c r="AI25" s="204" t="s">
        <v>530</v>
      </c>
      <c r="AJ25" s="204" t="s">
        <v>530</v>
      </c>
      <c r="AK25" s="204" t="s">
        <v>530</v>
      </c>
      <c r="AL25" s="149" t="s">
        <v>530</v>
      </c>
      <c r="AQ25" s="19"/>
      <c r="AW25"/>
    </row>
    <row r="26" spans="1:49">
      <c r="A26" s="2">
        <v>129</v>
      </c>
      <c r="B26" s="9" t="s">
        <v>154</v>
      </c>
      <c r="C26" s="4" t="s">
        <v>158</v>
      </c>
      <c r="D26" s="50" t="s">
        <v>17</v>
      </c>
      <c r="E26" s="96">
        <v>354</v>
      </c>
      <c r="F26" s="96">
        <v>187</v>
      </c>
      <c r="G26" s="178">
        <v>354</v>
      </c>
      <c r="H26" s="133">
        <f>E26/Demografia!E26</f>
        <v>4.6548323471400394E-2</v>
      </c>
      <c r="I26" s="133">
        <f t="shared" si="0"/>
        <v>3.8232708388706016E-3</v>
      </c>
      <c r="J26" s="133">
        <f t="shared" si="1"/>
        <v>3.4276418985650378E-3</v>
      </c>
      <c r="K26" s="132">
        <f>E26/Demografia!E26*1000</f>
        <v>46.548323471400394</v>
      </c>
      <c r="L26" s="148">
        <v>281</v>
      </c>
      <c r="M26" s="148">
        <v>253</v>
      </c>
      <c r="N26" s="148">
        <v>117</v>
      </c>
      <c r="O26" s="148">
        <v>160</v>
      </c>
      <c r="P26" s="148">
        <v>33</v>
      </c>
      <c r="Q26" s="148">
        <v>37</v>
      </c>
      <c r="R26" s="148">
        <v>1</v>
      </c>
      <c r="S26" s="176">
        <v>3</v>
      </c>
      <c r="T26" s="177">
        <v>0</v>
      </c>
      <c r="U26" s="173">
        <f>Demografia!E26/'Pomoc społeczna'!S26</f>
        <v>2535</v>
      </c>
      <c r="V26" s="97">
        <f>'Pomoc społeczna'!F26/'Pomoc społeczna'!S26</f>
        <v>62.333333333333336</v>
      </c>
      <c r="W26" s="222">
        <v>1</v>
      </c>
      <c r="X26" s="223">
        <v>14</v>
      </c>
      <c r="Y26" s="98" t="str">
        <f t="shared" si="2"/>
        <v>TAK</v>
      </c>
      <c r="Z26" s="150">
        <v>19</v>
      </c>
      <c r="AA26" s="151">
        <f>Z26/Demografia!M26</f>
        <v>1.0783200908059024E-2</v>
      </c>
      <c r="AB26" s="186">
        <v>18</v>
      </c>
      <c r="AC26" s="183">
        <v>4</v>
      </c>
      <c r="AD26" s="182">
        <f t="shared" si="3"/>
        <v>0</v>
      </c>
      <c r="AE26" s="182">
        <v>0</v>
      </c>
      <c r="AF26" s="182">
        <v>0</v>
      </c>
      <c r="AG26" s="199" t="s">
        <v>529</v>
      </c>
      <c r="AH26" s="151" t="str">
        <f t="shared" si="4"/>
        <v>NIE</v>
      </c>
      <c r="AI26" s="204" t="s">
        <v>530</v>
      </c>
      <c r="AJ26" s="204" t="s">
        <v>530</v>
      </c>
      <c r="AK26" s="204" t="s">
        <v>530</v>
      </c>
      <c r="AL26" s="149" t="s">
        <v>530</v>
      </c>
      <c r="AQ26" s="19"/>
      <c r="AW26"/>
    </row>
    <row r="27" spans="1:49">
      <c r="A27" s="2">
        <v>130</v>
      </c>
      <c r="B27" s="9" t="s">
        <v>154</v>
      </c>
      <c r="C27" s="4" t="s">
        <v>159</v>
      </c>
      <c r="D27" s="50" t="s">
        <v>31</v>
      </c>
      <c r="E27" s="96">
        <v>435</v>
      </c>
      <c r="F27" s="96">
        <v>191</v>
      </c>
      <c r="G27" s="178">
        <v>435</v>
      </c>
      <c r="H27" s="133">
        <f>E27/Demografia!E27</f>
        <v>7.9992644354542106E-2</v>
      </c>
      <c r="I27" s="133">
        <f t="shared" si="0"/>
        <v>3.905052033284946E-3</v>
      </c>
      <c r="J27" s="133">
        <f t="shared" si="1"/>
        <v>4.2119328414570384E-3</v>
      </c>
      <c r="K27" s="132">
        <f>E27/Demografia!E27*1000</f>
        <v>79.992644354542108</v>
      </c>
      <c r="L27" s="148">
        <v>265</v>
      </c>
      <c r="M27" s="148">
        <v>194</v>
      </c>
      <c r="N27" s="148">
        <v>59</v>
      </c>
      <c r="O27" s="148">
        <v>56</v>
      </c>
      <c r="P27" s="148">
        <v>101</v>
      </c>
      <c r="Q27" s="148">
        <v>32</v>
      </c>
      <c r="R27" s="148">
        <v>0</v>
      </c>
      <c r="S27" s="176">
        <v>3</v>
      </c>
      <c r="T27" s="177">
        <v>0</v>
      </c>
      <c r="U27" s="173">
        <f>Demografia!E27/'Pomoc społeczna'!S27</f>
        <v>1812.6666666666667</v>
      </c>
      <c r="V27" s="97">
        <f>'Pomoc społeczna'!F27/'Pomoc społeczna'!S27</f>
        <v>63.666666666666664</v>
      </c>
      <c r="W27" s="222">
        <v>0</v>
      </c>
      <c r="X27" s="223">
        <v>0</v>
      </c>
      <c r="Y27" s="98" t="str">
        <f t="shared" si="2"/>
        <v>TAK</v>
      </c>
      <c r="Z27" s="150">
        <v>17</v>
      </c>
      <c r="AA27" s="151">
        <f>Z27/Demografia!M27</f>
        <v>1.2108262108262107E-2</v>
      </c>
      <c r="AB27" s="186">
        <v>0</v>
      </c>
      <c r="AC27" s="183">
        <v>0</v>
      </c>
      <c r="AD27" s="182">
        <f t="shared" si="3"/>
        <v>0</v>
      </c>
      <c r="AE27" s="182">
        <v>0</v>
      </c>
      <c r="AF27" s="182">
        <v>0</v>
      </c>
      <c r="AG27" s="201" t="s">
        <v>530</v>
      </c>
      <c r="AH27" s="151" t="str">
        <f t="shared" si="4"/>
        <v>NIE</v>
      </c>
      <c r="AI27" s="204" t="s">
        <v>530</v>
      </c>
      <c r="AJ27" s="204" t="s">
        <v>530</v>
      </c>
      <c r="AK27" s="204" t="s">
        <v>530</v>
      </c>
      <c r="AL27" s="149" t="s">
        <v>530</v>
      </c>
      <c r="AQ27" s="19"/>
      <c r="AW27"/>
    </row>
    <row r="28" spans="1:49">
      <c r="A28" s="2">
        <v>57</v>
      </c>
      <c r="B28" s="9" t="s">
        <v>74</v>
      </c>
      <c r="C28" s="4" t="s">
        <v>76</v>
      </c>
      <c r="D28" s="50" t="s">
        <v>17</v>
      </c>
      <c r="E28" s="96">
        <v>281</v>
      </c>
      <c r="F28" s="96">
        <v>115</v>
      </c>
      <c r="G28" s="178">
        <v>281</v>
      </c>
      <c r="H28" s="133">
        <f>E28/Demografia!E28</f>
        <v>0.10097017606899029</v>
      </c>
      <c r="I28" s="133">
        <f t="shared" si="0"/>
        <v>2.3512093394124022E-3</v>
      </c>
      <c r="J28" s="133">
        <f t="shared" si="1"/>
        <v>2.7208117895389143E-3</v>
      </c>
      <c r="K28" s="132">
        <f>E28/Demografia!E28*1000</f>
        <v>100.9701760689903</v>
      </c>
      <c r="L28" s="148">
        <v>128</v>
      </c>
      <c r="M28" s="148">
        <v>108</v>
      </c>
      <c r="N28" s="148">
        <v>35</v>
      </c>
      <c r="O28" s="148">
        <v>32</v>
      </c>
      <c r="P28" s="148">
        <v>64</v>
      </c>
      <c r="Q28" s="148">
        <v>5</v>
      </c>
      <c r="R28" s="148">
        <v>0</v>
      </c>
      <c r="S28" s="176">
        <v>3</v>
      </c>
      <c r="T28" s="177">
        <v>0</v>
      </c>
      <c r="U28" s="173">
        <f>Demografia!E28/'Pomoc społeczna'!S28</f>
        <v>927.66666666666663</v>
      </c>
      <c r="V28" s="97">
        <f>'Pomoc społeczna'!F28/'Pomoc społeczna'!S28</f>
        <v>38.333333333333336</v>
      </c>
      <c r="W28" s="222">
        <v>1</v>
      </c>
      <c r="X28" s="223">
        <v>10</v>
      </c>
      <c r="Y28" s="98" t="str">
        <f t="shared" si="2"/>
        <v>NIE</v>
      </c>
      <c r="Z28" s="150">
        <v>0</v>
      </c>
      <c r="AA28" s="151">
        <f>Z28/Demografia!M28</f>
        <v>0</v>
      </c>
      <c r="AB28" s="186">
        <v>0</v>
      </c>
      <c r="AC28" s="183">
        <v>5</v>
      </c>
      <c r="AD28" s="182">
        <f t="shared" si="3"/>
        <v>0</v>
      </c>
      <c r="AE28" s="182">
        <v>0</v>
      </c>
      <c r="AF28" s="182">
        <v>0</v>
      </c>
      <c r="AG28" s="201" t="s">
        <v>530</v>
      </c>
      <c r="AH28" s="151" t="str">
        <f t="shared" si="4"/>
        <v>TAK</v>
      </c>
      <c r="AI28" s="204" t="s">
        <v>530</v>
      </c>
      <c r="AJ28" s="204" t="s">
        <v>529</v>
      </c>
      <c r="AK28" s="204" t="s">
        <v>529</v>
      </c>
      <c r="AL28" s="149" t="s">
        <v>530</v>
      </c>
      <c r="AQ28" s="19"/>
      <c r="AW28"/>
    </row>
    <row r="29" spans="1:49" ht="25.5">
      <c r="A29" s="2">
        <v>35</v>
      </c>
      <c r="B29" s="9" t="s">
        <v>52</v>
      </c>
      <c r="C29" s="4" t="s">
        <v>53</v>
      </c>
      <c r="D29" s="50" t="s">
        <v>17</v>
      </c>
      <c r="E29" s="96">
        <v>208</v>
      </c>
      <c r="F29" s="96">
        <v>67</v>
      </c>
      <c r="G29" s="178">
        <v>208</v>
      </c>
      <c r="H29" s="133">
        <f>E29/Demografia!E29</f>
        <v>5.3927923256416904E-2</v>
      </c>
      <c r="I29" s="133">
        <f t="shared" si="0"/>
        <v>1.3698350064402691E-3</v>
      </c>
      <c r="J29" s="133">
        <f t="shared" si="1"/>
        <v>2.0139816805127908E-3</v>
      </c>
      <c r="K29" s="132">
        <f>E29/Demografia!E29*1000</f>
        <v>53.927923256416904</v>
      </c>
      <c r="L29" s="148">
        <v>94</v>
      </c>
      <c r="M29" s="148">
        <v>68</v>
      </c>
      <c r="N29" s="148">
        <v>41</v>
      </c>
      <c r="O29" s="148">
        <v>51</v>
      </c>
      <c r="P29" s="148">
        <v>47</v>
      </c>
      <c r="Q29" s="148">
        <v>7</v>
      </c>
      <c r="R29" s="148">
        <v>0</v>
      </c>
      <c r="S29" s="176">
        <v>3</v>
      </c>
      <c r="T29" s="177">
        <v>0</v>
      </c>
      <c r="U29" s="173">
        <f>Demografia!E29/'Pomoc społeczna'!S29</f>
        <v>1285.6666666666667</v>
      </c>
      <c r="V29" s="97">
        <f>'Pomoc społeczna'!F29/'Pomoc społeczna'!S29</f>
        <v>22.333333333333332</v>
      </c>
      <c r="W29" s="222">
        <v>1</v>
      </c>
      <c r="X29" s="223">
        <v>3</v>
      </c>
      <c r="Y29" s="98" t="str">
        <f t="shared" si="2"/>
        <v>NIE</v>
      </c>
      <c r="Z29" s="150">
        <v>0</v>
      </c>
      <c r="AA29" s="151">
        <f>Z29/Demografia!M29</f>
        <v>0</v>
      </c>
      <c r="AB29" s="186">
        <v>0</v>
      </c>
      <c r="AC29" s="183">
        <v>0</v>
      </c>
      <c r="AD29" s="182">
        <f t="shared" si="3"/>
        <v>0</v>
      </c>
      <c r="AE29" s="182">
        <v>0</v>
      </c>
      <c r="AF29" s="182">
        <v>0</v>
      </c>
      <c r="AG29" s="200" t="s">
        <v>529</v>
      </c>
      <c r="AH29" s="151" t="str">
        <f t="shared" si="4"/>
        <v>TAK</v>
      </c>
      <c r="AI29" s="204" t="s">
        <v>530</v>
      </c>
      <c r="AJ29" s="204" t="s">
        <v>530</v>
      </c>
      <c r="AK29" s="204" t="s">
        <v>529</v>
      </c>
      <c r="AL29" s="149" t="s">
        <v>530</v>
      </c>
      <c r="AQ29" s="19"/>
      <c r="AW29"/>
    </row>
    <row r="30" spans="1:49">
      <c r="A30" s="2">
        <v>4</v>
      </c>
      <c r="B30" s="9" t="s">
        <v>14</v>
      </c>
      <c r="C30" s="4" t="s">
        <v>19</v>
      </c>
      <c r="D30" s="50" t="s">
        <v>16</v>
      </c>
      <c r="E30" s="96">
        <v>599</v>
      </c>
      <c r="F30" s="96">
        <v>381</v>
      </c>
      <c r="G30" s="178">
        <v>599</v>
      </c>
      <c r="H30" s="133">
        <f>E30/Demografia!E30</f>
        <v>5.8997340687481532E-2</v>
      </c>
      <c r="I30" s="133">
        <f t="shared" si="0"/>
        <v>7.7896587679663065E-3</v>
      </c>
      <c r="J30" s="133">
        <f t="shared" si="1"/>
        <v>5.799879935707508E-3</v>
      </c>
      <c r="K30" s="132">
        <f>E30/Demografia!E30*1000</f>
        <v>58.997340687481532</v>
      </c>
      <c r="L30" s="148">
        <v>473</v>
      </c>
      <c r="M30" s="148">
        <v>374</v>
      </c>
      <c r="N30" s="148">
        <v>110</v>
      </c>
      <c r="O30" s="148">
        <v>29</v>
      </c>
      <c r="P30" s="148">
        <v>48</v>
      </c>
      <c r="Q30" s="148">
        <v>30</v>
      </c>
      <c r="R30" s="148">
        <v>1</v>
      </c>
      <c r="S30" s="176">
        <v>5</v>
      </c>
      <c r="T30" s="177">
        <v>0</v>
      </c>
      <c r="U30" s="173">
        <f>Demografia!E30/'Pomoc społeczna'!S30</f>
        <v>2030.6</v>
      </c>
      <c r="V30" s="97">
        <f>'Pomoc społeczna'!F30/'Pomoc społeczna'!S30</f>
        <v>76.2</v>
      </c>
      <c r="W30" s="222">
        <v>1</v>
      </c>
      <c r="X30" s="223">
        <v>13</v>
      </c>
      <c r="Y30" s="98" t="str">
        <f t="shared" si="2"/>
        <v>TAK</v>
      </c>
      <c r="Z30" s="150">
        <v>65</v>
      </c>
      <c r="AA30" s="151">
        <f>Z30/Demografia!M30</f>
        <v>1.8304702900591382E-2</v>
      </c>
      <c r="AB30" s="186">
        <v>0</v>
      </c>
      <c r="AC30" s="183">
        <v>7</v>
      </c>
      <c r="AD30" s="182">
        <f t="shared" si="3"/>
        <v>0</v>
      </c>
      <c r="AE30" s="182">
        <v>0</v>
      </c>
      <c r="AF30" s="182">
        <v>0</v>
      </c>
      <c r="AG30" s="199" t="s">
        <v>529</v>
      </c>
      <c r="AH30" s="151" t="str">
        <f t="shared" si="4"/>
        <v>NIE</v>
      </c>
      <c r="AI30" s="204" t="s">
        <v>530</v>
      </c>
      <c r="AJ30" s="204" t="s">
        <v>530</v>
      </c>
      <c r="AK30" s="204" t="s">
        <v>530</v>
      </c>
      <c r="AL30" s="149" t="s">
        <v>529</v>
      </c>
      <c r="AQ30" s="19"/>
      <c r="AW30"/>
    </row>
    <row r="31" spans="1:49">
      <c r="A31" s="2">
        <v>108</v>
      </c>
      <c r="B31" s="9" t="s">
        <v>132</v>
      </c>
      <c r="C31" s="4" t="s">
        <v>134</v>
      </c>
      <c r="D31" s="50" t="s">
        <v>17</v>
      </c>
      <c r="E31" s="96">
        <v>683</v>
      </c>
      <c r="F31" s="96">
        <v>232</v>
      </c>
      <c r="G31" s="178">
        <v>683</v>
      </c>
      <c r="H31" s="133">
        <f>E31/Demografia!E31</f>
        <v>7.7018493459630133E-2</v>
      </c>
      <c r="I31" s="133">
        <f t="shared" si="0"/>
        <v>4.7433092760319762E-3</v>
      </c>
      <c r="J31" s="133">
        <f t="shared" si="1"/>
        <v>6.613218691299212E-3</v>
      </c>
      <c r="K31" s="132">
        <f>E31/Demografia!E31*1000</f>
        <v>77.018493459630136</v>
      </c>
      <c r="L31" s="148">
        <v>376</v>
      </c>
      <c r="M31" s="148">
        <v>371</v>
      </c>
      <c r="N31" s="148">
        <v>177</v>
      </c>
      <c r="O31" s="148">
        <v>195</v>
      </c>
      <c r="P31" s="148">
        <v>273</v>
      </c>
      <c r="Q31" s="148">
        <v>41</v>
      </c>
      <c r="R31" s="148">
        <v>4</v>
      </c>
      <c r="S31" s="176">
        <v>4</v>
      </c>
      <c r="T31" s="177">
        <v>0</v>
      </c>
      <c r="U31" s="173">
        <f>Demografia!E31/'Pomoc społeczna'!S31</f>
        <v>2217</v>
      </c>
      <c r="V31" s="97">
        <f>'Pomoc społeczna'!F31/'Pomoc społeczna'!S31</f>
        <v>58</v>
      </c>
      <c r="W31" s="222">
        <v>1</v>
      </c>
      <c r="X31" s="223">
        <v>13</v>
      </c>
      <c r="Y31" s="98" t="str">
        <f t="shared" si="2"/>
        <v>TAK</v>
      </c>
      <c r="Z31" s="150">
        <v>14</v>
      </c>
      <c r="AA31" s="151">
        <f>Z31/Demografia!M31</f>
        <v>8.717310087173101E-3</v>
      </c>
      <c r="AB31" s="186">
        <v>0</v>
      </c>
      <c r="AC31" s="183">
        <v>0</v>
      </c>
      <c r="AD31" s="182">
        <f t="shared" si="3"/>
        <v>0</v>
      </c>
      <c r="AE31" s="182">
        <v>0</v>
      </c>
      <c r="AF31" s="182">
        <v>0</v>
      </c>
      <c r="AG31" s="199" t="s">
        <v>529</v>
      </c>
      <c r="AH31" s="151" t="str">
        <f t="shared" si="4"/>
        <v>TAK</v>
      </c>
      <c r="AI31" s="204" t="s">
        <v>530</v>
      </c>
      <c r="AJ31" s="204" t="s">
        <v>529</v>
      </c>
      <c r="AK31" s="204" t="s">
        <v>529</v>
      </c>
      <c r="AL31" s="149" t="s">
        <v>529</v>
      </c>
      <c r="AQ31" s="19"/>
      <c r="AW31"/>
    </row>
    <row r="32" spans="1:49">
      <c r="A32" s="2">
        <v>69</v>
      </c>
      <c r="B32" s="9" t="s">
        <v>91</v>
      </c>
      <c r="C32" s="4" t="s">
        <v>92</v>
      </c>
      <c r="D32" s="50" t="s">
        <v>17</v>
      </c>
      <c r="E32" s="96">
        <v>232</v>
      </c>
      <c r="F32" s="96">
        <v>84</v>
      </c>
      <c r="G32" s="178">
        <v>232</v>
      </c>
      <c r="H32" s="133">
        <f>E32/Demografia!E32</f>
        <v>5.3419295417913883E-2</v>
      </c>
      <c r="I32" s="133">
        <f t="shared" si="0"/>
        <v>1.7174050827012328E-3</v>
      </c>
      <c r="J32" s="133">
        <f t="shared" si="1"/>
        <v>2.2463641821104203E-3</v>
      </c>
      <c r="K32" s="132">
        <f>E32/Demografia!E32*1000</f>
        <v>53.419295417913879</v>
      </c>
      <c r="L32" s="148">
        <v>118</v>
      </c>
      <c r="M32" s="148">
        <v>129</v>
      </c>
      <c r="N32" s="148">
        <v>76</v>
      </c>
      <c r="O32" s="148">
        <v>63</v>
      </c>
      <c r="P32" s="148">
        <v>30</v>
      </c>
      <c r="Q32" s="148">
        <v>0</v>
      </c>
      <c r="R32" s="148">
        <v>0</v>
      </c>
      <c r="S32" s="176">
        <v>3</v>
      </c>
      <c r="T32" s="177">
        <v>0</v>
      </c>
      <c r="U32" s="173">
        <f>Demografia!E32/'Pomoc społeczna'!S32</f>
        <v>1447.6666666666667</v>
      </c>
      <c r="V32" s="97">
        <f>'Pomoc społeczna'!F32/'Pomoc społeczna'!S32</f>
        <v>28</v>
      </c>
      <c r="W32" s="222">
        <v>1</v>
      </c>
      <c r="X32" s="223">
        <v>8</v>
      </c>
      <c r="Y32" s="98" t="str">
        <f t="shared" si="2"/>
        <v>TAK</v>
      </c>
      <c r="Z32" s="150">
        <v>4</v>
      </c>
      <c r="AA32" s="151">
        <f>Z32/Demografia!M32</f>
        <v>4.2689434364994666E-3</v>
      </c>
      <c r="AB32" s="186">
        <v>0</v>
      </c>
      <c r="AC32" s="183">
        <v>0</v>
      </c>
      <c r="AD32" s="182">
        <f t="shared" si="3"/>
        <v>0</v>
      </c>
      <c r="AE32" s="182">
        <v>0</v>
      </c>
      <c r="AF32" s="182">
        <v>0</v>
      </c>
      <c r="AG32" s="201" t="s">
        <v>530</v>
      </c>
      <c r="AH32" s="151" t="str">
        <f t="shared" si="4"/>
        <v>TAK</v>
      </c>
      <c r="AI32" s="204" t="s">
        <v>529</v>
      </c>
      <c r="AJ32" s="204" t="s">
        <v>529</v>
      </c>
      <c r="AK32" s="204" t="s">
        <v>530</v>
      </c>
      <c r="AL32" s="149" t="s">
        <v>529</v>
      </c>
      <c r="AQ32" s="19"/>
      <c r="AW32"/>
    </row>
    <row r="33" spans="1:49">
      <c r="A33" s="2">
        <v>47</v>
      </c>
      <c r="B33" s="9" t="s">
        <v>65</v>
      </c>
      <c r="C33" s="4" t="s">
        <v>66</v>
      </c>
      <c r="D33" s="50" t="s">
        <v>17</v>
      </c>
      <c r="E33" s="96">
        <v>312</v>
      </c>
      <c r="F33" s="96">
        <v>129</v>
      </c>
      <c r="G33" s="178">
        <v>312</v>
      </c>
      <c r="H33" s="133">
        <f>E33/Demografia!E33</f>
        <v>6.3634509483989396E-2</v>
      </c>
      <c r="I33" s="133">
        <f t="shared" si="0"/>
        <v>2.6374435198626076E-3</v>
      </c>
      <c r="J33" s="133">
        <f t="shared" si="1"/>
        <v>3.0209725207691863E-3</v>
      </c>
      <c r="K33" s="132">
        <f>E33/Demografia!E33*1000</f>
        <v>63.634509483989397</v>
      </c>
      <c r="L33" s="148">
        <v>124</v>
      </c>
      <c r="M33" s="148">
        <v>147</v>
      </c>
      <c r="N33" s="148">
        <v>131</v>
      </c>
      <c r="O33" s="148">
        <v>205</v>
      </c>
      <c r="P33" s="148">
        <v>102</v>
      </c>
      <c r="Q33" s="148">
        <v>25</v>
      </c>
      <c r="R33" s="148">
        <v>0</v>
      </c>
      <c r="S33" s="176">
        <v>3</v>
      </c>
      <c r="T33" s="177">
        <v>0</v>
      </c>
      <c r="U33" s="173">
        <f>Demografia!E33/'Pomoc społeczna'!S33</f>
        <v>1634.3333333333333</v>
      </c>
      <c r="V33" s="97">
        <f>'Pomoc społeczna'!F33/'Pomoc społeczna'!S33</f>
        <v>43</v>
      </c>
      <c r="W33" s="222">
        <v>1</v>
      </c>
      <c r="X33" s="223">
        <v>11</v>
      </c>
      <c r="Y33" s="98" t="str">
        <f t="shared" si="2"/>
        <v>TAK</v>
      </c>
      <c r="Z33" s="150">
        <v>9</v>
      </c>
      <c r="AA33" s="151">
        <f>Z33/Demografia!M33</f>
        <v>8.4666039510818431E-3</v>
      </c>
      <c r="AB33" s="186">
        <v>0</v>
      </c>
      <c r="AC33" s="183">
        <v>10</v>
      </c>
      <c r="AD33" s="182">
        <f t="shared" si="3"/>
        <v>0</v>
      </c>
      <c r="AE33" s="182">
        <v>0</v>
      </c>
      <c r="AF33" s="182">
        <v>0</v>
      </c>
      <c r="AG33" s="199" t="s">
        <v>529</v>
      </c>
      <c r="AH33" s="151" t="str">
        <f t="shared" si="4"/>
        <v>NIE</v>
      </c>
      <c r="AI33" s="204" t="s">
        <v>530</v>
      </c>
      <c r="AJ33" s="204" t="s">
        <v>530</v>
      </c>
      <c r="AK33" s="204" t="s">
        <v>530</v>
      </c>
      <c r="AL33" s="149" t="s">
        <v>529</v>
      </c>
      <c r="AQ33" s="19"/>
      <c r="AW33"/>
    </row>
    <row r="34" spans="1:49" ht="25.5">
      <c r="A34" s="2">
        <v>21</v>
      </c>
      <c r="B34" s="9" t="s">
        <v>36</v>
      </c>
      <c r="C34" s="4" t="s">
        <v>38</v>
      </c>
      <c r="D34" s="50" t="s">
        <v>17</v>
      </c>
      <c r="E34" s="96">
        <v>278</v>
      </c>
      <c r="F34" s="96">
        <v>119</v>
      </c>
      <c r="G34" s="178">
        <v>278</v>
      </c>
      <c r="H34" s="133">
        <f>E34/Demografia!E34</f>
        <v>3.2258064516129031E-2</v>
      </c>
      <c r="I34" s="133">
        <f t="shared" si="0"/>
        <v>2.4329905338267466E-3</v>
      </c>
      <c r="J34" s="133">
        <f t="shared" si="1"/>
        <v>2.6917639768392109E-3</v>
      </c>
      <c r="K34" s="132">
        <f>E34/Demografia!E34*1000</f>
        <v>32.258064516129032</v>
      </c>
      <c r="L34" s="148">
        <v>73</v>
      </c>
      <c r="M34" s="148">
        <v>75</v>
      </c>
      <c r="N34" s="148">
        <v>110</v>
      </c>
      <c r="O34" s="148">
        <v>181</v>
      </c>
      <c r="P34" s="148">
        <v>68</v>
      </c>
      <c r="Q34" s="148">
        <v>12</v>
      </c>
      <c r="R34" s="148">
        <v>0</v>
      </c>
      <c r="S34" s="176">
        <v>4</v>
      </c>
      <c r="T34" s="177">
        <v>0</v>
      </c>
      <c r="U34" s="173">
        <f>Demografia!E34/'Pomoc społeczna'!S34</f>
        <v>2154.5</v>
      </c>
      <c r="V34" s="97">
        <f>'Pomoc społeczna'!F34/'Pomoc społeczna'!S34</f>
        <v>29.75</v>
      </c>
      <c r="W34" s="222">
        <v>1</v>
      </c>
      <c r="X34" s="223">
        <v>10</v>
      </c>
      <c r="Y34" s="98" t="str">
        <f t="shared" si="2"/>
        <v>TAK</v>
      </c>
      <c r="Z34" s="150">
        <v>10</v>
      </c>
      <c r="AA34" s="151">
        <f>Z34/Demografia!M34</f>
        <v>6.2305295950155761E-3</v>
      </c>
      <c r="AB34" s="186">
        <v>0</v>
      </c>
      <c r="AC34" s="183">
        <v>0</v>
      </c>
      <c r="AD34" s="182">
        <f t="shared" si="3"/>
        <v>8</v>
      </c>
      <c r="AE34" s="182">
        <v>8</v>
      </c>
      <c r="AF34" s="182">
        <v>0</v>
      </c>
      <c r="AG34" s="199" t="s">
        <v>529</v>
      </c>
      <c r="AH34" s="151" t="str">
        <f t="shared" si="4"/>
        <v>NIE</v>
      </c>
      <c r="AI34" s="204" t="s">
        <v>530</v>
      </c>
      <c r="AJ34" s="204" t="s">
        <v>530</v>
      </c>
      <c r="AK34" s="204" t="s">
        <v>530</v>
      </c>
      <c r="AL34" s="149" t="s">
        <v>529</v>
      </c>
      <c r="AQ34" s="19"/>
      <c r="AW34"/>
    </row>
    <row r="35" spans="1:49">
      <c r="A35" s="2">
        <v>121</v>
      </c>
      <c r="B35" s="9" t="s">
        <v>148</v>
      </c>
      <c r="C35" s="4" t="s">
        <v>149</v>
      </c>
      <c r="D35" s="50" t="s">
        <v>17</v>
      </c>
      <c r="E35" s="96">
        <v>196</v>
      </c>
      <c r="F35" s="96">
        <v>61</v>
      </c>
      <c r="G35" s="178">
        <v>196</v>
      </c>
      <c r="H35" s="133">
        <f>E35/Demografia!E35</f>
        <v>6.6643998639918392E-2</v>
      </c>
      <c r="I35" s="133">
        <f t="shared" si="0"/>
        <v>1.2471632148187523E-3</v>
      </c>
      <c r="J35" s="133">
        <f t="shared" si="1"/>
        <v>1.8977904297139759E-3</v>
      </c>
      <c r="K35" s="132">
        <f>E35/Demografia!E35*1000</f>
        <v>66.643998639918394</v>
      </c>
      <c r="L35" s="148">
        <v>65</v>
      </c>
      <c r="M35" s="148">
        <v>117</v>
      </c>
      <c r="N35" s="148">
        <v>57</v>
      </c>
      <c r="O35" s="148">
        <v>42</v>
      </c>
      <c r="P35" s="148">
        <v>10</v>
      </c>
      <c r="Q35" s="148">
        <v>1</v>
      </c>
      <c r="R35" s="148">
        <v>0</v>
      </c>
      <c r="S35" s="176">
        <v>3</v>
      </c>
      <c r="T35" s="177">
        <v>0</v>
      </c>
      <c r="U35" s="173">
        <f>Demografia!E35/'Pomoc społeczna'!S35</f>
        <v>980.33333333333337</v>
      </c>
      <c r="V35" s="97">
        <f>'Pomoc społeczna'!F35/'Pomoc społeczna'!S35</f>
        <v>20.333333333333332</v>
      </c>
      <c r="W35" s="222">
        <v>1</v>
      </c>
      <c r="X35" s="223">
        <v>7</v>
      </c>
      <c r="Y35" s="98" t="str">
        <f t="shared" si="2"/>
        <v>TAK</v>
      </c>
      <c r="Z35" s="150">
        <v>7</v>
      </c>
      <c r="AA35" s="151">
        <f>Z35/Demografia!M35</f>
        <v>1.263537906137184E-2</v>
      </c>
      <c r="AB35" s="186">
        <v>0</v>
      </c>
      <c r="AC35" s="183">
        <v>0</v>
      </c>
      <c r="AD35" s="182">
        <f t="shared" si="3"/>
        <v>0</v>
      </c>
      <c r="AE35" s="182">
        <v>0</v>
      </c>
      <c r="AF35" s="182">
        <v>0</v>
      </c>
      <c r="AG35" s="201" t="s">
        <v>530</v>
      </c>
      <c r="AH35" s="151" t="str">
        <f t="shared" si="4"/>
        <v>NIE</v>
      </c>
      <c r="AI35" s="204" t="s">
        <v>530</v>
      </c>
      <c r="AJ35" s="204" t="s">
        <v>530</v>
      </c>
      <c r="AK35" s="204" t="s">
        <v>530</v>
      </c>
      <c r="AL35" s="149" t="s">
        <v>529</v>
      </c>
      <c r="AQ35" s="19"/>
      <c r="AW35"/>
    </row>
    <row r="36" spans="1:49">
      <c r="A36" s="2">
        <v>22</v>
      </c>
      <c r="B36" s="9" t="s">
        <v>36</v>
      </c>
      <c r="C36" s="4" t="s">
        <v>39</v>
      </c>
      <c r="D36" s="50" t="s">
        <v>17</v>
      </c>
      <c r="E36" s="96">
        <v>420</v>
      </c>
      <c r="F36" s="96">
        <v>177</v>
      </c>
      <c r="G36" s="178">
        <v>420</v>
      </c>
      <c r="H36" s="133">
        <f>E36/Demografia!E36</f>
        <v>3.2930845225027441E-2</v>
      </c>
      <c r="I36" s="133">
        <f t="shared" si="0"/>
        <v>3.6188178528347406E-3</v>
      </c>
      <c r="J36" s="133">
        <f t="shared" si="1"/>
        <v>4.0666937779585193E-3</v>
      </c>
      <c r="K36" s="132">
        <f>E36/Demografia!E36*1000</f>
        <v>32.93084522502744</v>
      </c>
      <c r="L36" s="148">
        <v>187</v>
      </c>
      <c r="M36" s="148">
        <v>94</v>
      </c>
      <c r="N36" s="148">
        <v>144</v>
      </c>
      <c r="O36" s="148">
        <v>243</v>
      </c>
      <c r="P36" s="148">
        <v>47</v>
      </c>
      <c r="Q36" s="148">
        <v>33</v>
      </c>
      <c r="R36" s="148">
        <v>0</v>
      </c>
      <c r="S36" s="176">
        <v>5</v>
      </c>
      <c r="T36" s="177">
        <v>5</v>
      </c>
      <c r="U36" s="173">
        <f>Demografia!E36/'Pomoc społeczna'!S36</f>
        <v>2550.8000000000002</v>
      </c>
      <c r="V36" s="97">
        <f>'Pomoc społeczna'!F36/'Pomoc społeczna'!S36</f>
        <v>35.4</v>
      </c>
      <c r="W36" s="222">
        <v>1</v>
      </c>
      <c r="X36" s="223">
        <v>18</v>
      </c>
      <c r="Y36" s="98" t="str">
        <f t="shared" si="2"/>
        <v>TAK</v>
      </c>
      <c r="Z36" s="150">
        <v>14</v>
      </c>
      <c r="AA36" s="151">
        <f>Z36/Demografia!M36</f>
        <v>6.1701189951520498E-3</v>
      </c>
      <c r="AB36" s="186">
        <v>0</v>
      </c>
      <c r="AC36" s="183">
        <v>13</v>
      </c>
      <c r="AD36" s="182">
        <f t="shared" si="3"/>
        <v>2</v>
      </c>
      <c r="AE36" s="182">
        <v>2</v>
      </c>
      <c r="AF36" s="182">
        <v>0</v>
      </c>
      <c r="AG36" s="201" t="s">
        <v>530</v>
      </c>
      <c r="AH36" s="151" t="str">
        <f t="shared" si="4"/>
        <v>TAK</v>
      </c>
      <c r="AI36" s="204" t="s">
        <v>530</v>
      </c>
      <c r="AJ36" s="204" t="s">
        <v>529</v>
      </c>
      <c r="AK36" s="204" t="s">
        <v>530</v>
      </c>
      <c r="AL36" s="149" t="s">
        <v>529</v>
      </c>
      <c r="AQ36" s="19"/>
      <c r="AW36"/>
    </row>
    <row r="37" spans="1:49">
      <c r="A37" s="2">
        <v>79</v>
      </c>
      <c r="B37" s="9" t="s">
        <v>102</v>
      </c>
      <c r="C37" s="4" t="s">
        <v>104</v>
      </c>
      <c r="D37" s="50" t="s">
        <v>17</v>
      </c>
      <c r="E37" s="96">
        <v>281</v>
      </c>
      <c r="F37" s="96">
        <v>123</v>
      </c>
      <c r="G37" s="178">
        <v>281</v>
      </c>
      <c r="H37" s="133">
        <f>E37/Demografia!E37</f>
        <v>5.7629204265791635E-2</v>
      </c>
      <c r="I37" s="133">
        <f t="shared" si="0"/>
        <v>2.514771728241091E-3</v>
      </c>
      <c r="J37" s="133">
        <f t="shared" si="1"/>
        <v>2.7208117895389143E-3</v>
      </c>
      <c r="K37" s="132">
        <f>E37/Demografia!E37*1000</f>
        <v>57.629204265791635</v>
      </c>
      <c r="L37" s="148">
        <v>181</v>
      </c>
      <c r="M37" s="148">
        <v>195</v>
      </c>
      <c r="N37" s="148">
        <v>123</v>
      </c>
      <c r="O37" s="148">
        <v>200</v>
      </c>
      <c r="P37" s="148">
        <v>17</v>
      </c>
      <c r="Q37" s="148">
        <v>20</v>
      </c>
      <c r="R37" s="148">
        <v>0</v>
      </c>
      <c r="S37" s="176">
        <v>3</v>
      </c>
      <c r="T37" s="177">
        <v>0</v>
      </c>
      <c r="U37" s="173">
        <f>Demografia!E37/'Pomoc społeczna'!S37</f>
        <v>1625.3333333333333</v>
      </c>
      <c r="V37" s="97">
        <f>'Pomoc społeczna'!F37/'Pomoc społeczna'!S37</f>
        <v>41</v>
      </c>
      <c r="W37" s="222">
        <v>1</v>
      </c>
      <c r="X37" s="223">
        <v>1</v>
      </c>
      <c r="Y37" s="98" t="str">
        <f t="shared" si="2"/>
        <v>TAK</v>
      </c>
      <c r="Z37" s="150">
        <v>5</v>
      </c>
      <c r="AA37" s="151">
        <f>Z37/Demografia!M37</f>
        <v>3.952569169960474E-3</v>
      </c>
      <c r="AB37" s="186">
        <v>0</v>
      </c>
      <c r="AC37" s="183">
        <v>0</v>
      </c>
      <c r="AD37" s="182">
        <f t="shared" si="3"/>
        <v>0</v>
      </c>
      <c r="AE37" s="182">
        <v>0</v>
      </c>
      <c r="AF37" s="182">
        <v>0</v>
      </c>
      <c r="AG37" s="199" t="s">
        <v>529</v>
      </c>
      <c r="AH37" s="151" t="str">
        <f t="shared" si="4"/>
        <v>TAK</v>
      </c>
      <c r="AI37" s="204" t="s">
        <v>530</v>
      </c>
      <c r="AJ37" s="204" t="s">
        <v>529</v>
      </c>
      <c r="AK37" s="204" t="s">
        <v>530</v>
      </c>
      <c r="AL37" s="149" t="s">
        <v>530</v>
      </c>
      <c r="AQ37" s="19"/>
      <c r="AW37"/>
    </row>
    <row r="38" spans="1:49">
      <c r="A38" s="2">
        <v>58</v>
      </c>
      <c r="B38" s="9" t="s">
        <v>74</v>
      </c>
      <c r="C38" s="4" t="s">
        <v>77</v>
      </c>
      <c r="D38" s="50" t="s">
        <v>31</v>
      </c>
      <c r="E38" s="96">
        <v>993</v>
      </c>
      <c r="F38" s="96">
        <v>450</v>
      </c>
      <c r="G38" s="178">
        <v>993</v>
      </c>
      <c r="H38" s="133">
        <f>E38/Demografia!E38</f>
        <v>0.14035335689045936</v>
      </c>
      <c r="I38" s="133">
        <f t="shared" si="0"/>
        <v>9.2003843716137474E-3</v>
      </c>
      <c r="J38" s="133">
        <f t="shared" si="1"/>
        <v>9.6148260036019294E-3</v>
      </c>
      <c r="K38" s="132">
        <f>E38/Demografia!E38*1000</f>
        <v>140.35335689045937</v>
      </c>
      <c r="L38" s="148">
        <v>608</v>
      </c>
      <c r="M38" s="148">
        <v>672</v>
      </c>
      <c r="N38" s="148">
        <v>134</v>
      </c>
      <c r="O38" s="148">
        <v>288</v>
      </c>
      <c r="P38" s="148">
        <v>242</v>
      </c>
      <c r="Q38" s="148">
        <v>46</v>
      </c>
      <c r="R38" s="148">
        <v>9</v>
      </c>
      <c r="S38" s="176">
        <v>5</v>
      </c>
      <c r="T38" s="177">
        <v>0</v>
      </c>
      <c r="U38" s="173">
        <f>Demografia!E38/'Pomoc społeczna'!S38</f>
        <v>1415</v>
      </c>
      <c r="V38" s="97">
        <f>'Pomoc społeczna'!F38/'Pomoc społeczna'!S38</f>
        <v>90</v>
      </c>
      <c r="W38" s="222">
        <v>1</v>
      </c>
      <c r="X38" s="223">
        <v>19</v>
      </c>
      <c r="Y38" s="98" t="str">
        <f t="shared" si="2"/>
        <v>TAK</v>
      </c>
      <c r="Z38" s="150">
        <v>18</v>
      </c>
      <c r="AA38" s="151">
        <f>Z38/Demografia!M38</f>
        <v>1.1356466876971609E-2</v>
      </c>
      <c r="AB38" s="186">
        <v>0</v>
      </c>
      <c r="AC38" s="183">
        <v>0</v>
      </c>
      <c r="AD38" s="182">
        <f t="shared" si="3"/>
        <v>0</v>
      </c>
      <c r="AE38" s="182">
        <v>0</v>
      </c>
      <c r="AF38" s="182">
        <v>0</v>
      </c>
      <c r="AG38" s="201" t="s">
        <v>530</v>
      </c>
      <c r="AH38" s="151" t="str">
        <f t="shared" si="4"/>
        <v>NIE</v>
      </c>
      <c r="AI38" s="204" t="s">
        <v>530</v>
      </c>
      <c r="AJ38" s="204" t="s">
        <v>530</v>
      </c>
      <c r="AK38" s="204" t="s">
        <v>530</v>
      </c>
      <c r="AL38" s="149" t="s">
        <v>530</v>
      </c>
      <c r="AQ38" s="19"/>
      <c r="AW38"/>
    </row>
    <row r="39" spans="1:49">
      <c r="A39" s="2">
        <v>96</v>
      </c>
      <c r="B39" s="9" t="s">
        <v>120</v>
      </c>
      <c r="C39" s="4" t="s">
        <v>122</v>
      </c>
      <c r="D39" s="50" t="s">
        <v>17</v>
      </c>
      <c r="E39" s="96">
        <v>437</v>
      </c>
      <c r="F39" s="96">
        <v>168</v>
      </c>
      <c r="G39" s="178">
        <v>437</v>
      </c>
      <c r="H39" s="133">
        <f>E39/Demografia!E39</f>
        <v>6.391692262688313E-2</v>
      </c>
      <c r="I39" s="133">
        <f t="shared" si="0"/>
        <v>3.4348101654024655E-3</v>
      </c>
      <c r="J39" s="133">
        <f t="shared" si="1"/>
        <v>4.2312980499235077E-3</v>
      </c>
      <c r="K39" s="132">
        <f>E39/Demografia!E39*1000</f>
        <v>63.916922626883128</v>
      </c>
      <c r="L39" s="148">
        <v>141</v>
      </c>
      <c r="M39" s="148">
        <v>204</v>
      </c>
      <c r="N39" s="148">
        <v>177</v>
      </c>
      <c r="O39" s="148">
        <v>97</v>
      </c>
      <c r="P39" s="148">
        <v>71</v>
      </c>
      <c r="Q39" s="148">
        <v>16</v>
      </c>
      <c r="R39" s="148">
        <v>0</v>
      </c>
      <c r="S39" s="176">
        <v>4</v>
      </c>
      <c r="T39" s="177">
        <v>0</v>
      </c>
      <c r="U39" s="173">
        <f>Demografia!E39/'Pomoc społeczna'!S39</f>
        <v>1709.25</v>
      </c>
      <c r="V39" s="97">
        <f>'Pomoc społeczna'!F39/'Pomoc społeczna'!S39</f>
        <v>42</v>
      </c>
      <c r="W39" s="222">
        <v>1</v>
      </c>
      <c r="X39" s="223">
        <v>11</v>
      </c>
      <c r="Y39" s="98" t="str">
        <f t="shared" si="2"/>
        <v>TAK</v>
      </c>
      <c r="Z39" s="150">
        <v>17</v>
      </c>
      <c r="AA39" s="151">
        <f>Z39/Demografia!M39</f>
        <v>1.1478730587440918E-2</v>
      </c>
      <c r="AB39" s="186">
        <v>0</v>
      </c>
      <c r="AC39" s="183">
        <v>0</v>
      </c>
      <c r="AD39" s="182">
        <f t="shared" si="3"/>
        <v>0</v>
      </c>
      <c r="AE39" s="182">
        <v>0</v>
      </c>
      <c r="AF39" s="182">
        <v>0</v>
      </c>
      <c r="AG39" s="200" t="s">
        <v>529</v>
      </c>
      <c r="AH39" s="151" t="str">
        <f t="shared" si="4"/>
        <v>TAK</v>
      </c>
      <c r="AI39" s="204" t="s">
        <v>530</v>
      </c>
      <c r="AJ39" s="204" t="s">
        <v>529</v>
      </c>
      <c r="AK39" s="204" t="s">
        <v>530</v>
      </c>
      <c r="AL39" s="149" t="s">
        <v>530</v>
      </c>
      <c r="AQ39" s="19"/>
      <c r="AW39"/>
    </row>
    <row r="40" spans="1:49">
      <c r="A40" s="2">
        <v>97</v>
      </c>
      <c r="B40" s="9" t="s">
        <v>120</v>
      </c>
      <c r="C40" s="4" t="s">
        <v>123</v>
      </c>
      <c r="D40" s="50" t="s">
        <v>17</v>
      </c>
      <c r="E40" s="96">
        <v>358</v>
      </c>
      <c r="F40" s="96">
        <v>128</v>
      </c>
      <c r="G40" s="178">
        <v>358</v>
      </c>
      <c r="H40" s="133">
        <f>E40/Demografia!E40</f>
        <v>7.4692259545170045E-2</v>
      </c>
      <c r="I40" s="133">
        <f t="shared" si="0"/>
        <v>2.6169982212590217E-3</v>
      </c>
      <c r="J40" s="133">
        <f t="shared" si="1"/>
        <v>3.4663723154979764E-3</v>
      </c>
      <c r="K40" s="132">
        <f>E40/Demografia!E40*1000</f>
        <v>74.692259545170046</v>
      </c>
      <c r="L40" s="148">
        <v>110</v>
      </c>
      <c r="M40" s="148">
        <v>170</v>
      </c>
      <c r="N40" s="148">
        <v>51</v>
      </c>
      <c r="O40" s="148">
        <v>112</v>
      </c>
      <c r="P40" s="148">
        <v>55</v>
      </c>
      <c r="Q40" s="148">
        <v>4</v>
      </c>
      <c r="R40" s="148">
        <v>4</v>
      </c>
      <c r="S40" s="176">
        <v>3</v>
      </c>
      <c r="T40" s="177">
        <v>0</v>
      </c>
      <c r="U40" s="173">
        <f>Demografia!E40/'Pomoc społeczna'!S40</f>
        <v>1597.6666666666667</v>
      </c>
      <c r="V40" s="97">
        <f>'Pomoc społeczna'!F40/'Pomoc społeczna'!S40</f>
        <v>42.666666666666664</v>
      </c>
      <c r="W40" s="222">
        <v>1</v>
      </c>
      <c r="X40" s="223">
        <v>9</v>
      </c>
      <c r="Y40" s="98" t="str">
        <f t="shared" si="2"/>
        <v>TAK</v>
      </c>
      <c r="Z40" s="150">
        <v>8</v>
      </c>
      <c r="AA40" s="151">
        <f>Z40/Demografia!M40</f>
        <v>8.5744908896034297E-3</v>
      </c>
      <c r="AB40" s="186">
        <v>0</v>
      </c>
      <c r="AC40" s="183">
        <v>2</v>
      </c>
      <c r="AD40" s="182">
        <f t="shared" si="3"/>
        <v>0</v>
      </c>
      <c r="AE40" s="182">
        <v>0</v>
      </c>
      <c r="AF40" s="182">
        <v>0</v>
      </c>
      <c r="AG40" s="200" t="s">
        <v>529</v>
      </c>
      <c r="AH40" s="151" t="str">
        <f t="shared" si="4"/>
        <v>TAK</v>
      </c>
      <c r="AI40" s="204" t="s">
        <v>530</v>
      </c>
      <c r="AJ40" s="204" t="s">
        <v>529</v>
      </c>
      <c r="AK40" s="204" t="s">
        <v>530</v>
      </c>
      <c r="AL40" s="149" t="s">
        <v>529</v>
      </c>
      <c r="AQ40" s="19"/>
      <c r="AW40"/>
    </row>
    <row r="41" spans="1:49">
      <c r="A41" s="2">
        <v>131</v>
      </c>
      <c r="B41" s="9" t="s">
        <v>154</v>
      </c>
      <c r="C41" s="4" t="s">
        <v>160</v>
      </c>
      <c r="D41" s="50" t="s">
        <v>17</v>
      </c>
      <c r="E41" s="96">
        <v>612</v>
      </c>
      <c r="F41" s="96">
        <v>271</v>
      </c>
      <c r="G41" s="178">
        <v>612</v>
      </c>
      <c r="H41" s="133">
        <f>E41/Demografia!E41</f>
        <v>5.9748120667773116E-2</v>
      </c>
      <c r="I41" s="133">
        <f t="shared" si="0"/>
        <v>5.5406759215718346E-3</v>
      </c>
      <c r="J41" s="133">
        <f t="shared" si="1"/>
        <v>5.9257537907395569E-3</v>
      </c>
      <c r="K41" s="132">
        <f>E41/Demografia!E41*1000</f>
        <v>59.748120667773115</v>
      </c>
      <c r="L41" s="148">
        <v>354</v>
      </c>
      <c r="M41" s="148">
        <v>339</v>
      </c>
      <c r="N41" s="148">
        <v>188</v>
      </c>
      <c r="O41" s="148">
        <v>387</v>
      </c>
      <c r="P41" s="148">
        <v>147</v>
      </c>
      <c r="Q41" s="148">
        <v>41</v>
      </c>
      <c r="R41" s="148">
        <v>3</v>
      </c>
      <c r="S41" s="176">
        <v>5</v>
      </c>
      <c r="T41" s="177">
        <v>0</v>
      </c>
      <c r="U41" s="173">
        <f>Demografia!E41/'Pomoc społeczna'!S41</f>
        <v>2048.6</v>
      </c>
      <c r="V41" s="97">
        <f>'Pomoc społeczna'!F41/'Pomoc społeczna'!S41</f>
        <v>54.2</v>
      </c>
      <c r="W41" s="222">
        <v>1</v>
      </c>
      <c r="X41" s="223">
        <v>11</v>
      </c>
      <c r="Y41" s="98" t="str">
        <f t="shared" si="2"/>
        <v>TAK</v>
      </c>
      <c r="Z41" s="150">
        <v>19</v>
      </c>
      <c r="AA41" s="151">
        <f>Z41/Demografia!M41</f>
        <v>9.4433399602385677E-3</v>
      </c>
      <c r="AB41" s="186">
        <v>0</v>
      </c>
      <c r="AC41" s="183">
        <v>0</v>
      </c>
      <c r="AD41" s="182">
        <f t="shared" si="3"/>
        <v>0</v>
      </c>
      <c r="AE41" s="182">
        <v>0</v>
      </c>
      <c r="AF41" s="182">
        <v>0</v>
      </c>
      <c r="AG41" s="199" t="s">
        <v>529</v>
      </c>
      <c r="AH41" s="151" t="str">
        <f t="shared" si="4"/>
        <v>TAK</v>
      </c>
      <c r="AI41" s="204" t="s">
        <v>530</v>
      </c>
      <c r="AJ41" s="204" t="s">
        <v>529</v>
      </c>
      <c r="AK41" s="204" t="s">
        <v>530</v>
      </c>
      <c r="AL41" s="149" t="s">
        <v>529</v>
      </c>
      <c r="AQ41" s="19"/>
      <c r="AW41"/>
    </row>
    <row r="42" spans="1:49">
      <c r="A42" s="2">
        <v>140</v>
      </c>
      <c r="B42" s="9" t="s">
        <v>167</v>
      </c>
      <c r="C42" s="4" t="s">
        <v>169</v>
      </c>
      <c r="D42" s="50" t="s">
        <v>17</v>
      </c>
      <c r="E42" s="96">
        <v>282</v>
      </c>
      <c r="F42" s="96">
        <v>142</v>
      </c>
      <c r="G42" s="178">
        <v>282</v>
      </c>
      <c r="H42" s="133">
        <f>E42/Demografia!E42</f>
        <v>5.7200811359026368E-2</v>
      </c>
      <c r="I42" s="133">
        <f t="shared" si="0"/>
        <v>2.903232401709227E-3</v>
      </c>
      <c r="J42" s="133">
        <f t="shared" si="1"/>
        <v>2.730494393772149E-3</v>
      </c>
      <c r="K42" s="132">
        <f>E42/Demografia!E42*1000</f>
        <v>57.200811359026368</v>
      </c>
      <c r="L42" s="148">
        <v>288</v>
      </c>
      <c r="M42" s="148">
        <v>127</v>
      </c>
      <c r="N42" s="148">
        <v>64</v>
      </c>
      <c r="O42" s="148">
        <v>71</v>
      </c>
      <c r="P42" s="148">
        <v>80</v>
      </c>
      <c r="Q42" s="148">
        <v>3</v>
      </c>
      <c r="R42" s="148">
        <v>0</v>
      </c>
      <c r="S42" s="176">
        <v>3</v>
      </c>
      <c r="T42" s="177">
        <v>0</v>
      </c>
      <c r="U42" s="173">
        <f>Demografia!E42/'Pomoc społeczna'!S42</f>
        <v>1643.3333333333333</v>
      </c>
      <c r="V42" s="97">
        <f>'Pomoc społeczna'!F42/'Pomoc społeczna'!S42</f>
        <v>47.333333333333336</v>
      </c>
      <c r="W42" s="222">
        <v>1</v>
      </c>
      <c r="X42" s="223">
        <v>13</v>
      </c>
      <c r="Y42" s="98" t="str">
        <f t="shared" si="2"/>
        <v>TAK</v>
      </c>
      <c r="Z42" s="150">
        <v>8</v>
      </c>
      <c r="AA42" s="151">
        <f>Z42/Demografia!M42</f>
        <v>7.1364852809991082E-3</v>
      </c>
      <c r="AB42" s="186">
        <v>0</v>
      </c>
      <c r="AC42" s="183">
        <v>0</v>
      </c>
      <c r="AD42" s="182">
        <f t="shared" si="3"/>
        <v>0</v>
      </c>
      <c r="AE42" s="182">
        <v>0</v>
      </c>
      <c r="AF42" s="182">
        <v>0</v>
      </c>
      <c r="AG42" s="201" t="s">
        <v>530</v>
      </c>
      <c r="AH42" s="151" t="str">
        <f t="shared" si="4"/>
        <v>NIE</v>
      </c>
      <c r="AI42" s="204" t="s">
        <v>530</v>
      </c>
      <c r="AJ42" s="204" t="s">
        <v>530</v>
      </c>
      <c r="AK42" s="204" t="s">
        <v>530</v>
      </c>
      <c r="AL42" s="149" t="s">
        <v>530</v>
      </c>
      <c r="AQ42" s="19"/>
      <c r="AW42"/>
    </row>
    <row r="43" spans="1:49">
      <c r="A43" s="2">
        <v>48</v>
      </c>
      <c r="B43" s="9" t="s">
        <v>65</v>
      </c>
      <c r="C43" s="4" t="s">
        <v>67</v>
      </c>
      <c r="D43" s="50" t="s">
        <v>31</v>
      </c>
      <c r="E43" s="96">
        <v>751</v>
      </c>
      <c r="F43" s="96">
        <v>366</v>
      </c>
      <c r="G43" s="178">
        <v>751</v>
      </c>
      <c r="H43" s="133">
        <f>E43/Demografia!E43</f>
        <v>5.5297842574184519E-2</v>
      </c>
      <c r="I43" s="133">
        <f t="shared" si="0"/>
        <v>7.4829792889125144E-3</v>
      </c>
      <c r="J43" s="133">
        <f t="shared" si="1"/>
        <v>7.2716357791591628E-3</v>
      </c>
      <c r="K43" s="132">
        <f>E43/Demografia!E43*1000</f>
        <v>55.297842574184521</v>
      </c>
      <c r="L43" s="148">
        <v>736</v>
      </c>
      <c r="M43" s="148">
        <v>405</v>
      </c>
      <c r="N43" s="148">
        <v>335</v>
      </c>
      <c r="O43" s="148">
        <v>440</v>
      </c>
      <c r="P43" s="148">
        <v>137</v>
      </c>
      <c r="Q43" s="148">
        <v>25</v>
      </c>
      <c r="R43" s="148">
        <v>0</v>
      </c>
      <c r="S43" s="176">
        <v>7</v>
      </c>
      <c r="T43" s="177">
        <v>0</v>
      </c>
      <c r="U43" s="173">
        <f>Demografia!E43/'Pomoc społeczna'!S43</f>
        <v>1940.1428571428571</v>
      </c>
      <c r="V43" s="97">
        <f>'Pomoc społeczna'!F43/'Pomoc społeczna'!S43</f>
        <v>52.285714285714285</v>
      </c>
      <c r="W43" s="222">
        <v>2</v>
      </c>
      <c r="X43" s="223">
        <v>32</v>
      </c>
      <c r="Y43" s="98" t="str">
        <f t="shared" si="2"/>
        <v>TAK</v>
      </c>
      <c r="Z43" s="150">
        <v>48</v>
      </c>
      <c r="AA43" s="151">
        <f>Z43/Demografia!M43</f>
        <v>1.5574302401038288E-2</v>
      </c>
      <c r="AB43" s="186">
        <v>18</v>
      </c>
      <c r="AC43" s="183">
        <v>42</v>
      </c>
      <c r="AD43" s="182">
        <f t="shared" si="3"/>
        <v>0</v>
      </c>
      <c r="AE43" s="182">
        <v>0</v>
      </c>
      <c r="AF43" s="182">
        <v>0</v>
      </c>
      <c r="AG43" s="199" t="s">
        <v>529</v>
      </c>
      <c r="AH43" s="151" t="str">
        <f t="shared" si="4"/>
        <v>TAK</v>
      </c>
      <c r="AI43" s="204" t="s">
        <v>530</v>
      </c>
      <c r="AJ43" s="204" t="s">
        <v>529</v>
      </c>
      <c r="AK43" s="204" t="s">
        <v>530</v>
      </c>
      <c r="AL43" s="149" t="s">
        <v>530</v>
      </c>
      <c r="AQ43" s="19"/>
      <c r="AW43"/>
    </row>
    <row r="44" spans="1:49" ht="25.5">
      <c r="A44" s="2">
        <v>36</v>
      </c>
      <c r="B44" s="9" t="s">
        <v>52</v>
      </c>
      <c r="C44" s="4" t="s">
        <v>54</v>
      </c>
      <c r="D44" s="50" t="s">
        <v>16</v>
      </c>
      <c r="E44" s="96">
        <v>982</v>
      </c>
      <c r="F44" s="96">
        <v>485</v>
      </c>
      <c r="G44" s="178">
        <v>982</v>
      </c>
      <c r="H44" s="133">
        <f>E44/Demografia!E44</f>
        <v>8.7203623124056481E-2</v>
      </c>
      <c r="I44" s="133">
        <f t="shared" si="0"/>
        <v>9.9159698227392606E-3</v>
      </c>
      <c r="J44" s="133">
        <f t="shared" si="1"/>
        <v>9.5083173570363489E-3</v>
      </c>
      <c r="K44" s="132">
        <f>E44/Demografia!E44*1000</f>
        <v>87.203623124056477</v>
      </c>
      <c r="L44" s="148">
        <v>678</v>
      </c>
      <c r="M44" s="148">
        <v>620</v>
      </c>
      <c r="N44" s="148">
        <v>223</v>
      </c>
      <c r="O44" s="148">
        <v>222</v>
      </c>
      <c r="P44" s="148">
        <v>151</v>
      </c>
      <c r="Q44" s="148">
        <v>19</v>
      </c>
      <c r="R44" s="148">
        <v>5</v>
      </c>
      <c r="S44" s="176">
        <v>7</v>
      </c>
      <c r="T44" s="177">
        <v>7</v>
      </c>
      <c r="U44" s="173">
        <f>Demografia!E44/'Pomoc społeczna'!S44</f>
        <v>1608.7142857142858</v>
      </c>
      <c r="V44" s="97">
        <f>'Pomoc społeczna'!F44/'Pomoc społeczna'!S44</f>
        <v>69.285714285714292</v>
      </c>
      <c r="W44" s="222">
        <v>4</v>
      </c>
      <c r="X44" s="223">
        <v>32</v>
      </c>
      <c r="Y44" s="98" t="str">
        <f t="shared" si="2"/>
        <v>TAK</v>
      </c>
      <c r="Z44" s="150">
        <v>51</v>
      </c>
      <c r="AA44" s="151">
        <f>Z44/Demografia!M44</f>
        <v>1.8201284796573874E-2</v>
      </c>
      <c r="AB44" s="186">
        <v>0</v>
      </c>
      <c r="AC44" s="183">
        <v>0</v>
      </c>
      <c r="AD44" s="182">
        <f t="shared" si="3"/>
        <v>7</v>
      </c>
      <c r="AE44" s="182">
        <v>7</v>
      </c>
      <c r="AF44" s="182">
        <v>0</v>
      </c>
      <c r="AG44" s="200" t="s">
        <v>529</v>
      </c>
      <c r="AH44" s="151" t="str">
        <f t="shared" si="4"/>
        <v>TAK</v>
      </c>
      <c r="AI44" s="204" t="s">
        <v>530</v>
      </c>
      <c r="AJ44" s="204" t="s">
        <v>530</v>
      </c>
      <c r="AK44" s="204" t="s">
        <v>529</v>
      </c>
      <c r="AL44" s="149" t="s">
        <v>529</v>
      </c>
      <c r="AQ44" s="19"/>
      <c r="AW44"/>
    </row>
    <row r="45" spans="1:49" ht="25.5">
      <c r="A45" s="2">
        <v>37</v>
      </c>
      <c r="B45" s="9" t="s">
        <v>52</v>
      </c>
      <c r="C45" s="4" t="s">
        <v>54</v>
      </c>
      <c r="D45" s="50" t="s">
        <v>17</v>
      </c>
      <c r="E45" s="96">
        <v>567</v>
      </c>
      <c r="F45" s="96">
        <v>224</v>
      </c>
      <c r="G45" s="178">
        <v>567</v>
      </c>
      <c r="H45" s="133">
        <f>E45/Demografia!E45</f>
        <v>6.3952176855402665E-2</v>
      </c>
      <c r="I45" s="133">
        <f t="shared" si="0"/>
        <v>4.5797468872032874E-3</v>
      </c>
      <c r="J45" s="133">
        <f t="shared" si="1"/>
        <v>5.4900366002440014E-3</v>
      </c>
      <c r="K45" s="132">
        <f>E45/Demografia!E45*1000</f>
        <v>63.952176855402662</v>
      </c>
      <c r="L45" s="148">
        <v>206</v>
      </c>
      <c r="M45" s="148">
        <v>229</v>
      </c>
      <c r="N45" s="148">
        <v>48</v>
      </c>
      <c r="O45" s="148">
        <v>57</v>
      </c>
      <c r="P45" s="148">
        <v>30</v>
      </c>
      <c r="Q45" s="148">
        <v>9</v>
      </c>
      <c r="R45" s="148">
        <v>0</v>
      </c>
      <c r="S45" s="176">
        <v>5</v>
      </c>
      <c r="T45" s="177">
        <v>0</v>
      </c>
      <c r="U45" s="173">
        <f>Demografia!E45/'Pomoc społeczna'!S45</f>
        <v>1773.2</v>
      </c>
      <c r="V45" s="97">
        <f>'Pomoc społeczna'!F45/'Pomoc społeczna'!S45</f>
        <v>44.8</v>
      </c>
      <c r="W45" s="222">
        <v>1</v>
      </c>
      <c r="X45" s="223">
        <v>4</v>
      </c>
      <c r="Y45" s="98" t="str">
        <f t="shared" si="2"/>
        <v>TAK</v>
      </c>
      <c r="Z45" s="150">
        <v>11</v>
      </c>
      <c r="AA45" s="151">
        <f>Z45/Demografia!M45</f>
        <v>6.5281899109792289E-3</v>
      </c>
      <c r="AB45" s="186">
        <v>0</v>
      </c>
      <c r="AC45" s="183">
        <v>0</v>
      </c>
      <c r="AD45" s="182">
        <f t="shared" si="3"/>
        <v>0</v>
      </c>
      <c r="AE45" s="182">
        <v>0</v>
      </c>
      <c r="AF45" s="182">
        <v>0</v>
      </c>
      <c r="AG45" s="200" t="s">
        <v>529</v>
      </c>
      <c r="AH45" s="151" t="str">
        <f t="shared" si="4"/>
        <v>NIE</v>
      </c>
      <c r="AI45" s="204" t="s">
        <v>530</v>
      </c>
      <c r="AJ45" s="204" t="s">
        <v>530</v>
      </c>
      <c r="AK45" s="204" t="s">
        <v>530</v>
      </c>
      <c r="AL45" s="149" t="s">
        <v>530</v>
      </c>
      <c r="AQ45" s="19"/>
      <c r="AW45"/>
    </row>
    <row r="46" spans="1:49">
      <c r="A46" s="2">
        <v>116</v>
      </c>
      <c r="B46" s="9" t="s">
        <v>141</v>
      </c>
      <c r="C46" s="4" t="s">
        <v>143</v>
      </c>
      <c r="D46" s="50" t="s">
        <v>17</v>
      </c>
      <c r="E46" s="96">
        <v>350</v>
      </c>
      <c r="F46" s="96">
        <v>162</v>
      </c>
      <c r="G46" s="178">
        <v>350</v>
      </c>
      <c r="H46" s="133">
        <f>E46/Demografia!E46</f>
        <v>7.1618579905872726E-2</v>
      </c>
      <c r="I46" s="133">
        <f t="shared" si="0"/>
        <v>3.312138373780949E-3</v>
      </c>
      <c r="J46" s="133">
        <f t="shared" si="1"/>
        <v>3.3889114816320997E-3</v>
      </c>
      <c r="K46" s="132">
        <f>E46/Demografia!E46*1000</f>
        <v>71.618579905872721</v>
      </c>
      <c r="L46" s="148">
        <v>194</v>
      </c>
      <c r="M46" s="148">
        <v>126</v>
      </c>
      <c r="N46" s="148">
        <v>70</v>
      </c>
      <c r="O46" s="148">
        <v>41</v>
      </c>
      <c r="P46" s="148">
        <v>53</v>
      </c>
      <c r="Q46" s="148">
        <v>14</v>
      </c>
      <c r="R46" s="148">
        <v>0</v>
      </c>
      <c r="S46" s="176">
        <v>3</v>
      </c>
      <c r="T46" s="177">
        <v>0</v>
      </c>
      <c r="U46" s="173">
        <f>Demografia!E46/'Pomoc społeczna'!S46</f>
        <v>1629</v>
      </c>
      <c r="V46" s="97">
        <f>'Pomoc społeczna'!F46/'Pomoc społeczna'!S46</f>
        <v>54</v>
      </c>
      <c r="W46" s="222">
        <v>1</v>
      </c>
      <c r="X46" s="223">
        <v>5</v>
      </c>
      <c r="Y46" s="98" t="str">
        <f t="shared" si="2"/>
        <v>TAK</v>
      </c>
      <c r="Z46" s="150">
        <v>11</v>
      </c>
      <c r="AA46" s="151">
        <f>Z46/Demografia!M46</f>
        <v>1.0299625468164793E-2</v>
      </c>
      <c r="AB46" s="186">
        <v>12</v>
      </c>
      <c r="AC46" s="183">
        <v>0</v>
      </c>
      <c r="AD46" s="182">
        <f t="shared" si="3"/>
        <v>0</v>
      </c>
      <c r="AE46" s="182">
        <v>0</v>
      </c>
      <c r="AF46" s="182">
        <v>0</v>
      </c>
      <c r="AG46" s="201" t="s">
        <v>530</v>
      </c>
      <c r="AH46" s="151" t="str">
        <f t="shared" si="4"/>
        <v>TAK</v>
      </c>
      <c r="AI46" s="204" t="s">
        <v>530</v>
      </c>
      <c r="AJ46" s="204" t="s">
        <v>529</v>
      </c>
      <c r="AK46" s="204" t="s">
        <v>530</v>
      </c>
      <c r="AL46" s="149" t="s">
        <v>529</v>
      </c>
      <c r="AQ46" s="19"/>
      <c r="AW46"/>
    </row>
    <row r="47" spans="1:49">
      <c r="A47" s="2">
        <v>15</v>
      </c>
      <c r="B47" s="9" t="s">
        <v>25</v>
      </c>
      <c r="C47" s="4" t="s">
        <v>30</v>
      </c>
      <c r="D47" s="50" t="s">
        <v>31</v>
      </c>
      <c r="E47" s="96">
        <v>185</v>
      </c>
      <c r="F47" s="96">
        <v>66</v>
      </c>
      <c r="G47" s="178">
        <v>185</v>
      </c>
      <c r="H47" s="133">
        <f>E47/Demografia!E47</f>
        <v>4.9584561779683733E-2</v>
      </c>
      <c r="I47" s="133">
        <f t="shared" si="0"/>
        <v>1.349389707836683E-3</v>
      </c>
      <c r="J47" s="133">
        <f t="shared" si="1"/>
        <v>1.7912817831483956E-3</v>
      </c>
      <c r="K47" s="132">
        <f>E47/Demografia!E47*1000</f>
        <v>49.584561779683732</v>
      </c>
      <c r="L47" s="148">
        <v>68</v>
      </c>
      <c r="M47" s="148">
        <v>92</v>
      </c>
      <c r="N47" s="148">
        <v>39</v>
      </c>
      <c r="O47" s="148">
        <v>18</v>
      </c>
      <c r="P47" s="148">
        <v>166</v>
      </c>
      <c r="Q47" s="148">
        <v>0</v>
      </c>
      <c r="R47" s="148">
        <v>0</v>
      </c>
      <c r="S47" s="176">
        <v>2</v>
      </c>
      <c r="T47" s="177">
        <v>0</v>
      </c>
      <c r="U47" s="173">
        <f>Demografia!E47/'Pomoc społeczna'!S47</f>
        <v>1865.5</v>
      </c>
      <c r="V47" s="97">
        <f>'Pomoc społeczna'!F47/'Pomoc społeczna'!S47</f>
        <v>33</v>
      </c>
      <c r="W47" s="222">
        <v>0</v>
      </c>
      <c r="X47" s="223">
        <v>0</v>
      </c>
      <c r="Y47" s="98" t="str">
        <f t="shared" si="2"/>
        <v>NIE</v>
      </c>
      <c r="Z47" s="150">
        <v>0</v>
      </c>
      <c r="AA47" s="151">
        <f>Z47/Demografia!M47</f>
        <v>0</v>
      </c>
      <c r="AB47" s="186">
        <v>0</v>
      </c>
      <c r="AC47" s="183">
        <v>0</v>
      </c>
      <c r="AD47" s="182">
        <f t="shared" si="3"/>
        <v>0</v>
      </c>
      <c r="AE47" s="182">
        <v>0</v>
      </c>
      <c r="AF47" s="182">
        <v>0</v>
      </c>
      <c r="AG47" s="199" t="s">
        <v>529</v>
      </c>
      <c r="AH47" s="151" t="str">
        <f t="shared" si="4"/>
        <v>NIE</v>
      </c>
      <c r="AI47" s="204" t="s">
        <v>530</v>
      </c>
      <c r="AJ47" s="204" t="s">
        <v>530</v>
      </c>
      <c r="AK47" s="204" t="s">
        <v>530</v>
      </c>
      <c r="AL47" s="149" t="s">
        <v>530</v>
      </c>
      <c r="AQ47" s="19"/>
      <c r="AW47"/>
    </row>
    <row r="48" spans="1:49">
      <c r="A48" s="2">
        <v>41</v>
      </c>
      <c r="B48" s="9" t="s">
        <v>58</v>
      </c>
      <c r="C48" s="4" t="s">
        <v>59</v>
      </c>
      <c r="D48" s="50" t="s">
        <v>17</v>
      </c>
      <c r="E48" s="96">
        <v>396</v>
      </c>
      <c r="F48" s="96">
        <v>136</v>
      </c>
      <c r="G48" s="178">
        <v>396</v>
      </c>
      <c r="H48" s="133">
        <f>E48/Demografia!E48</f>
        <v>2.8865077629564837E-2</v>
      </c>
      <c r="I48" s="133">
        <f t="shared" si="0"/>
        <v>2.7805606100877104E-3</v>
      </c>
      <c r="J48" s="133">
        <f t="shared" si="1"/>
        <v>3.8343112763608899E-3</v>
      </c>
      <c r="K48" s="132">
        <f>E48/Demografia!E48*1000</f>
        <v>28.865077629564837</v>
      </c>
      <c r="L48" s="148">
        <v>240</v>
      </c>
      <c r="M48" s="148">
        <v>231</v>
      </c>
      <c r="N48" s="148">
        <v>74</v>
      </c>
      <c r="O48" s="148">
        <v>33</v>
      </c>
      <c r="P48" s="148">
        <v>83</v>
      </c>
      <c r="Q48" s="148">
        <v>0</v>
      </c>
      <c r="R48" s="148">
        <v>2</v>
      </c>
      <c r="S48" s="176">
        <v>6</v>
      </c>
      <c r="T48" s="177">
        <v>0</v>
      </c>
      <c r="U48" s="173">
        <f>Demografia!E48/'Pomoc społeczna'!S48</f>
        <v>2286.5</v>
      </c>
      <c r="V48" s="97">
        <f>'Pomoc społeczna'!F48/'Pomoc społeczna'!S48</f>
        <v>22.666666666666668</v>
      </c>
      <c r="W48" s="222">
        <v>1</v>
      </c>
      <c r="X48" s="223">
        <v>14</v>
      </c>
      <c r="Y48" s="98" t="str">
        <f t="shared" si="2"/>
        <v>TAK</v>
      </c>
      <c r="Z48" s="150">
        <v>7</v>
      </c>
      <c r="AA48" s="151">
        <f>Z48/Demografia!M48</f>
        <v>2.9424127784783522E-3</v>
      </c>
      <c r="AB48" s="186">
        <v>0</v>
      </c>
      <c r="AC48" s="183">
        <v>0</v>
      </c>
      <c r="AD48" s="182">
        <f t="shared" si="3"/>
        <v>0</v>
      </c>
      <c r="AE48" s="182">
        <v>0</v>
      </c>
      <c r="AF48" s="182">
        <v>0</v>
      </c>
      <c r="AG48" s="199" t="s">
        <v>529</v>
      </c>
      <c r="AH48" s="151" t="str">
        <f t="shared" si="4"/>
        <v>NIE</v>
      </c>
      <c r="AI48" s="204" t="s">
        <v>530</v>
      </c>
      <c r="AJ48" s="204" t="s">
        <v>530</v>
      </c>
      <c r="AK48" s="204" t="s">
        <v>530</v>
      </c>
      <c r="AL48" s="149" t="s">
        <v>529</v>
      </c>
      <c r="AQ48" s="19"/>
      <c r="AW48"/>
    </row>
    <row r="49" spans="1:49">
      <c r="A49" s="2">
        <v>42</v>
      </c>
      <c r="B49" s="9" t="s">
        <v>58</v>
      </c>
      <c r="C49" s="4" t="s">
        <v>60</v>
      </c>
      <c r="D49" s="50" t="s">
        <v>17</v>
      </c>
      <c r="E49" s="96">
        <v>746</v>
      </c>
      <c r="F49" s="96">
        <v>347</v>
      </c>
      <c r="G49" s="178">
        <v>746</v>
      </c>
      <c r="H49" s="133">
        <f>E49/Demografia!E49</f>
        <v>0.12425049966688874</v>
      </c>
      <c r="I49" s="133">
        <f t="shared" si="0"/>
        <v>7.0945186154443788E-3</v>
      </c>
      <c r="J49" s="133">
        <f t="shared" si="1"/>
        <v>7.2232227579929901E-3</v>
      </c>
      <c r="K49" s="132">
        <f>E49/Demografia!E49*1000</f>
        <v>124.25049966688874</v>
      </c>
      <c r="L49" s="148">
        <v>662</v>
      </c>
      <c r="M49" s="148">
        <v>307</v>
      </c>
      <c r="N49" s="148">
        <v>182</v>
      </c>
      <c r="O49" s="148">
        <v>285</v>
      </c>
      <c r="P49" s="148">
        <v>15</v>
      </c>
      <c r="Q49" s="148">
        <v>32</v>
      </c>
      <c r="R49" s="148">
        <v>1</v>
      </c>
      <c r="S49" s="176">
        <v>4</v>
      </c>
      <c r="T49" s="177">
        <v>0</v>
      </c>
      <c r="U49" s="173">
        <f>Demografia!E49/'Pomoc społeczna'!S49</f>
        <v>1501</v>
      </c>
      <c r="V49" s="97">
        <f>'Pomoc społeczna'!F49/'Pomoc społeczna'!S49</f>
        <v>86.75</v>
      </c>
      <c r="W49" s="222">
        <v>0</v>
      </c>
      <c r="X49" s="223">
        <v>0</v>
      </c>
      <c r="Y49" s="98" t="str">
        <f t="shared" si="2"/>
        <v>TAK</v>
      </c>
      <c r="Z49" s="150">
        <v>19</v>
      </c>
      <c r="AA49" s="151">
        <f>Z49/Demografia!M49</f>
        <v>1.3970588235294118E-2</v>
      </c>
      <c r="AB49" s="186">
        <v>9</v>
      </c>
      <c r="AC49" s="183">
        <v>20</v>
      </c>
      <c r="AD49" s="182">
        <f t="shared" si="3"/>
        <v>0</v>
      </c>
      <c r="AE49" s="182">
        <v>0</v>
      </c>
      <c r="AF49" s="182">
        <v>0</v>
      </c>
      <c r="AG49" s="199" t="s">
        <v>529</v>
      </c>
      <c r="AH49" s="151" t="str">
        <f t="shared" si="4"/>
        <v>TAK</v>
      </c>
      <c r="AI49" s="204" t="s">
        <v>530</v>
      </c>
      <c r="AJ49" s="204" t="s">
        <v>529</v>
      </c>
      <c r="AK49" s="204" t="s">
        <v>530</v>
      </c>
      <c r="AL49" s="149" t="s">
        <v>530</v>
      </c>
      <c r="AQ49" s="19"/>
      <c r="AW49"/>
    </row>
    <row r="50" spans="1:49">
      <c r="A50" s="2">
        <v>49</v>
      </c>
      <c r="B50" s="9" t="s">
        <v>65</v>
      </c>
      <c r="C50" s="4" t="s">
        <v>68</v>
      </c>
      <c r="D50" s="50" t="s">
        <v>16</v>
      </c>
      <c r="E50" s="96">
        <v>4256</v>
      </c>
      <c r="F50" s="96">
        <v>2142</v>
      </c>
      <c r="G50" s="178">
        <v>4256</v>
      </c>
      <c r="H50" s="133">
        <f>E50/Demografia!E50</f>
        <v>6.3166018581732916E-2</v>
      </c>
      <c r="I50" s="133">
        <f t="shared" si="0"/>
        <v>4.3793829608881438E-2</v>
      </c>
      <c r="J50" s="133">
        <f t="shared" si="1"/>
        <v>4.1209163616646331E-2</v>
      </c>
      <c r="K50" s="132">
        <f>E50/Demografia!E50*1000</f>
        <v>63.166018581732914</v>
      </c>
      <c r="L50" s="148">
        <v>2427</v>
      </c>
      <c r="M50" s="148">
        <v>2349</v>
      </c>
      <c r="N50" s="148">
        <v>1704</v>
      </c>
      <c r="O50" s="148">
        <v>1867</v>
      </c>
      <c r="P50" s="148">
        <v>1745</v>
      </c>
      <c r="Q50" s="148">
        <v>167</v>
      </c>
      <c r="R50" s="148">
        <v>29</v>
      </c>
      <c r="S50" s="176">
        <v>39</v>
      </c>
      <c r="T50" s="177">
        <v>0</v>
      </c>
      <c r="U50" s="173">
        <f>Demografia!E50/'Pomoc społeczna'!S50</f>
        <v>1727.6410256410256</v>
      </c>
      <c r="V50" s="97">
        <f>'Pomoc społeczna'!F50/'Pomoc społeczna'!S50</f>
        <v>54.92307692307692</v>
      </c>
      <c r="W50" s="222">
        <v>5</v>
      </c>
      <c r="X50" s="223">
        <v>92</v>
      </c>
      <c r="Y50" s="98" t="str">
        <f t="shared" si="2"/>
        <v>TAK</v>
      </c>
      <c r="Z50" s="150">
        <v>527</v>
      </c>
      <c r="AA50" s="151">
        <f>Z50/Demografia!M50</f>
        <v>2.8031914893617022E-2</v>
      </c>
      <c r="AB50" s="186">
        <v>0</v>
      </c>
      <c r="AC50" s="183">
        <v>54</v>
      </c>
      <c r="AD50" s="182">
        <f t="shared" si="3"/>
        <v>0</v>
      </c>
      <c r="AE50" s="182">
        <v>0</v>
      </c>
      <c r="AF50" s="182">
        <v>0</v>
      </c>
      <c r="AG50" s="199" t="s">
        <v>529</v>
      </c>
      <c r="AH50" s="151" t="str">
        <f t="shared" si="4"/>
        <v>NIE</v>
      </c>
      <c r="AI50" s="204" t="s">
        <v>530</v>
      </c>
      <c r="AJ50" s="204" t="s">
        <v>530</v>
      </c>
      <c r="AK50" s="204" t="s">
        <v>530</v>
      </c>
      <c r="AL50" s="149" t="s">
        <v>529</v>
      </c>
      <c r="AQ50" s="19"/>
      <c r="AW50"/>
    </row>
    <row r="51" spans="1:49">
      <c r="A51" s="2">
        <v>50</v>
      </c>
      <c r="B51" s="9" t="s">
        <v>65</v>
      </c>
      <c r="C51" s="4" t="s">
        <v>68</v>
      </c>
      <c r="D51" s="50" t="s">
        <v>17</v>
      </c>
      <c r="E51" s="96">
        <v>460</v>
      </c>
      <c r="F51" s="96">
        <v>227</v>
      </c>
      <c r="G51" s="178">
        <v>460</v>
      </c>
      <c r="H51" s="133">
        <f>E51/Demografia!E51</f>
        <v>3.8365304420350292E-2</v>
      </c>
      <c r="I51" s="133">
        <f t="shared" si="0"/>
        <v>4.6410827830140463E-3</v>
      </c>
      <c r="J51" s="133">
        <f t="shared" si="1"/>
        <v>4.453997947287903E-3</v>
      </c>
      <c r="K51" s="132">
        <f>E51/Demografia!E51*1000</f>
        <v>38.365304420350292</v>
      </c>
      <c r="L51" s="148">
        <v>460</v>
      </c>
      <c r="M51" s="148">
        <v>256</v>
      </c>
      <c r="N51" s="148">
        <v>129</v>
      </c>
      <c r="O51" s="148">
        <v>153</v>
      </c>
      <c r="P51" s="148">
        <v>106</v>
      </c>
      <c r="Q51" s="148">
        <v>11</v>
      </c>
      <c r="R51" s="148">
        <v>1</v>
      </c>
      <c r="S51" s="176">
        <v>7</v>
      </c>
      <c r="T51" s="177">
        <v>4</v>
      </c>
      <c r="U51" s="173">
        <f>Demografia!E51/'Pomoc społeczna'!S51</f>
        <v>1712.8571428571429</v>
      </c>
      <c r="V51" s="97">
        <f>'Pomoc społeczna'!F51/'Pomoc społeczna'!S51</f>
        <v>32.428571428571431</v>
      </c>
      <c r="W51" s="222">
        <v>1</v>
      </c>
      <c r="X51" s="223">
        <v>12</v>
      </c>
      <c r="Y51" s="98" t="str">
        <f t="shared" si="2"/>
        <v>TAK</v>
      </c>
      <c r="Z51" s="150">
        <v>22</v>
      </c>
      <c r="AA51" s="151">
        <f>Z51/Demografia!M51</f>
        <v>9.1059602649006619E-3</v>
      </c>
      <c r="AB51" s="186">
        <v>0</v>
      </c>
      <c r="AC51" s="183">
        <v>22</v>
      </c>
      <c r="AD51" s="182">
        <f t="shared" si="3"/>
        <v>0</v>
      </c>
      <c r="AE51" s="182">
        <v>0</v>
      </c>
      <c r="AF51" s="182">
        <v>0</v>
      </c>
      <c r="AG51" s="199" t="s">
        <v>529</v>
      </c>
      <c r="AH51" s="151" t="str">
        <f t="shared" si="4"/>
        <v>NIE</v>
      </c>
      <c r="AI51" s="204" t="s">
        <v>530</v>
      </c>
      <c r="AJ51" s="204" t="s">
        <v>530</v>
      </c>
      <c r="AK51" s="204" t="s">
        <v>530</v>
      </c>
      <c r="AL51" s="149" t="s">
        <v>529</v>
      </c>
      <c r="AQ51" s="19"/>
      <c r="AW51"/>
    </row>
    <row r="52" spans="1:49">
      <c r="A52" s="2">
        <v>132</v>
      </c>
      <c r="B52" s="9" t="s">
        <v>154</v>
      </c>
      <c r="C52" s="4" t="s">
        <v>161</v>
      </c>
      <c r="D52" s="50" t="s">
        <v>31</v>
      </c>
      <c r="E52" s="96">
        <v>393</v>
      </c>
      <c r="F52" s="96">
        <v>163</v>
      </c>
      <c r="G52" s="178">
        <v>393</v>
      </c>
      <c r="H52" s="133">
        <f>E52/Demografia!E52</f>
        <v>5.4834658853076604E-2</v>
      </c>
      <c r="I52" s="133">
        <f t="shared" si="0"/>
        <v>3.3325836723845353E-3</v>
      </c>
      <c r="J52" s="133">
        <f t="shared" si="1"/>
        <v>3.8052634636611864E-3</v>
      </c>
      <c r="K52" s="132">
        <f>E52/Demografia!E52*1000</f>
        <v>54.834658853076604</v>
      </c>
      <c r="L52" s="148">
        <v>210</v>
      </c>
      <c r="M52" s="148">
        <v>222</v>
      </c>
      <c r="N52" s="148">
        <v>81</v>
      </c>
      <c r="O52" s="148">
        <v>129</v>
      </c>
      <c r="P52" s="148">
        <v>108</v>
      </c>
      <c r="Q52" s="148">
        <v>19</v>
      </c>
      <c r="R52" s="148">
        <v>0</v>
      </c>
      <c r="S52" s="176">
        <v>6</v>
      </c>
      <c r="T52" s="177">
        <v>0</v>
      </c>
      <c r="U52" s="173">
        <f>Demografia!E52/'Pomoc społeczna'!S52</f>
        <v>1194.5</v>
      </c>
      <c r="V52" s="97">
        <f>'Pomoc społeczna'!F52/'Pomoc społeczna'!S52</f>
        <v>27.166666666666668</v>
      </c>
      <c r="W52" s="222">
        <v>1</v>
      </c>
      <c r="X52" s="223">
        <v>12</v>
      </c>
      <c r="Y52" s="98" t="str">
        <f t="shared" si="2"/>
        <v>TAK</v>
      </c>
      <c r="Z52" s="150">
        <v>47</v>
      </c>
      <c r="AA52" s="151">
        <f>Z52/Demografia!M52</f>
        <v>2.9338327091136079E-2</v>
      </c>
      <c r="AB52" s="186">
        <v>0</v>
      </c>
      <c r="AC52" s="183">
        <v>6</v>
      </c>
      <c r="AD52" s="182">
        <f t="shared" si="3"/>
        <v>0</v>
      </c>
      <c r="AE52" s="182">
        <v>0</v>
      </c>
      <c r="AF52" s="182">
        <v>0</v>
      </c>
      <c r="AG52" s="199" t="s">
        <v>529</v>
      </c>
      <c r="AH52" s="151" t="str">
        <f t="shared" si="4"/>
        <v>TAK</v>
      </c>
      <c r="AI52" s="204" t="s">
        <v>530</v>
      </c>
      <c r="AJ52" s="204" t="s">
        <v>529</v>
      </c>
      <c r="AK52" s="204" t="s">
        <v>530</v>
      </c>
      <c r="AL52" s="149" t="s">
        <v>529</v>
      </c>
      <c r="AQ52" s="19"/>
      <c r="AW52"/>
    </row>
    <row r="53" spans="1:49" ht="25.5">
      <c r="A53" s="2">
        <v>16</v>
      </c>
      <c r="B53" s="9" t="s">
        <v>25</v>
      </c>
      <c r="C53" s="4" t="s">
        <v>32</v>
      </c>
      <c r="D53" s="50" t="s">
        <v>31</v>
      </c>
      <c r="E53" s="96">
        <v>555</v>
      </c>
      <c r="F53" s="96">
        <v>216</v>
      </c>
      <c r="G53" s="178">
        <v>555</v>
      </c>
      <c r="H53" s="133">
        <f>E53/Demografia!E53</f>
        <v>6.590666191663698E-2</v>
      </c>
      <c r="I53" s="133">
        <f t="shared" si="0"/>
        <v>4.4161844983745986E-3</v>
      </c>
      <c r="J53" s="133">
        <f t="shared" si="1"/>
        <v>5.3738453494451867E-3</v>
      </c>
      <c r="K53" s="132">
        <f>E53/Demografia!E53*1000</f>
        <v>65.906661916636978</v>
      </c>
      <c r="L53" s="148">
        <v>407</v>
      </c>
      <c r="M53" s="148">
        <v>328</v>
      </c>
      <c r="N53" s="148">
        <v>167</v>
      </c>
      <c r="O53" s="148">
        <v>166</v>
      </c>
      <c r="P53" s="148">
        <v>13</v>
      </c>
      <c r="Q53" s="148">
        <v>6</v>
      </c>
      <c r="R53" s="148">
        <v>0</v>
      </c>
      <c r="S53" s="176">
        <v>5</v>
      </c>
      <c r="T53" s="177">
        <v>0</v>
      </c>
      <c r="U53" s="173">
        <f>Demografia!E53/'Pomoc społeczna'!S53</f>
        <v>1684.2</v>
      </c>
      <c r="V53" s="97">
        <f>'Pomoc społeczna'!F53/'Pomoc społeczna'!S53</f>
        <v>43.2</v>
      </c>
      <c r="W53" s="222">
        <v>1</v>
      </c>
      <c r="X53" s="223">
        <v>13</v>
      </c>
      <c r="Y53" s="98" t="str">
        <f t="shared" si="2"/>
        <v>TAK</v>
      </c>
      <c r="Z53" s="150">
        <v>10</v>
      </c>
      <c r="AA53" s="151">
        <f>Z53/Demografia!M53</f>
        <v>5.3050397877984082E-3</v>
      </c>
      <c r="AB53" s="186">
        <v>0</v>
      </c>
      <c r="AC53" s="183">
        <v>11</v>
      </c>
      <c r="AD53" s="182">
        <f t="shared" si="3"/>
        <v>13</v>
      </c>
      <c r="AE53" s="182">
        <v>13</v>
      </c>
      <c r="AF53" s="182">
        <v>0</v>
      </c>
      <c r="AG53" s="199" t="s">
        <v>529</v>
      </c>
      <c r="AH53" s="151" t="str">
        <f t="shared" si="4"/>
        <v>NIE</v>
      </c>
      <c r="AI53" s="204" t="s">
        <v>530</v>
      </c>
      <c r="AJ53" s="204" t="s">
        <v>530</v>
      </c>
      <c r="AK53" s="204" t="s">
        <v>530</v>
      </c>
      <c r="AL53" s="149" t="s">
        <v>530</v>
      </c>
      <c r="AQ53" s="19"/>
      <c r="AW53"/>
    </row>
    <row r="54" spans="1:49">
      <c r="A54" s="2">
        <v>51</v>
      </c>
      <c r="B54" s="9" t="s">
        <v>65</v>
      </c>
      <c r="C54" s="4" t="s">
        <v>69</v>
      </c>
      <c r="D54" s="50" t="s">
        <v>31</v>
      </c>
      <c r="E54" s="96">
        <v>615</v>
      </c>
      <c r="F54" s="96">
        <v>309</v>
      </c>
      <c r="G54" s="178">
        <v>615</v>
      </c>
      <c r="H54" s="133">
        <f>E54/Demografia!E54</f>
        <v>4.9473091464886175E-2</v>
      </c>
      <c r="I54" s="133">
        <f t="shared" si="0"/>
        <v>6.3175972685081067E-3</v>
      </c>
      <c r="J54" s="133">
        <f t="shared" si="1"/>
        <v>5.9548016034392613E-3</v>
      </c>
      <c r="K54" s="132">
        <f>E54/Demografia!E54*1000</f>
        <v>49.473091464886174</v>
      </c>
      <c r="L54" s="148">
        <v>351</v>
      </c>
      <c r="M54" s="148">
        <v>307</v>
      </c>
      <c r="N54" s="148">
        <v>232</v>
      </c>
      <c r="O54" s="148">
        <v>351</v>
      </c>
      <c r="P54" s="148">
        <v>51</v>
      </c>
      <c r="Q54" s="148">
        <v>16</v>
      </c>
      <c r="R54" s="148">
        <v>2</v>
      </c>
      <c r="S54" s="176">
        <v>7</v>
      </c>
      <c r="T54" s="177">
        <v>0</v>
      </c>
      <c r="U54" s="173">
        <f>Demografia!E54/'Pomoc społeczna'!S54</f>
        <v>1775.8571428571429</v>
      </c>
      <c r="V54" s="97">
        <f>'Pomoc społeczna'!F54/'Pomoc społeczna'!S54</f>
        <v>44.142857142857146</v>
      </c>
      <c r="W54" s="222">
        <v>1</v>
      </c>
      <c r="X54" s="223">
        <v>9</v>
      </c>
      <c r="Y54" s="98" t="str">
        <f t="shared" si="2"/>
        <v>TAK</v>
      </c>
      <c r="Z54" s="150">
        <v>60</v>
      </c>
      <c r="AA54" s="151">
        <f>Z54/Demografia!M54</f>
        <v>2.099370188943317E-2</v>
      </c>
      <c r="AB54" s="186">
        <v>0</v>
      </c>
      <c r="AC54" s="183">
        <v>0</v>
      </c>
      <c r="AD54" s="182">
        <f t="shared" si="3"/>
        <v>0</v>
      </c>
      <c r="AE54" s="182">
        <v>0</v>
      </c>
      <c r="AF54" s="182">
        <v>0</v>
      </c>
      <c r="AG54" s="201" t="s">
        <v>530</v>
      </c>
      <c r="AH54" s="151" t="str">
        <f t="shared" si="4"/>
        <v>NIE</v>
      </c>
      <c r="AI54" s="204" t="s">
        <v>530</v>
      </c>
      <c r="AJ54" s="204" t="s">
        <v>530</v>
      </c>
      <c r="AK54" s="204" t="s">
        <v>530</v>
      </c>
      <c r="AL54" s="149" t="s">
        <v>529</v>
      </c>
      <c r="AQ54" s="19"/>
      <c r="AW54"/>
    </row>
    <row r="55" spans="1:49" ht="25.5">
      <c r="A55" s="2">
        <v>141</v>
      </c>
      <c r="B55" s="9" t="s">
        <v>167</v>
      </c>
      <c r="C55" s="4" t="s">
        <v>170</v>
      </c>
      <c r="D55" s="50" t="s">
        <v>31</v>
      </c>
      <c r="E55" s="96">
        <v>506</v>
      </c>
      <c r="F55" s="96">
        <v>261</v>
      </c>
      <c r="G55" s="178">
        <v>506</v>
      </c>
      <c r="H55" s="133">
        <f>E55/Demografia!E55</f>
        <v>5.9825017734689054E-2</v>
      </c>
      <c r="I55" s="133">
        <f t="shared" si="0"/>
        <v>5.3362229355359732E-3</v>
      </c>
      <c r="J55" s="133">
        <f t="shared" si="1"/>
        <v>4.8993977420166927E-3</v>
      </c>
      <c r="K55" s="132">
        <f>E55/Demografia!E55*1000</f>
        <v>59.825017734689055</v>
      </c>
      <c r="L55" s="148">
        <v>248</v>
      </c>
      <c r="M55" s="148">
        <v>302</v>
      </c>
      <c r="N55" s="148">
        <v>131</v>
      </c>
      <c r="O55" s="148">
        <v>188</v>
      </c>
      <c r="P55" s="148">
        <v>95</v>
      </c>
      <c r="Q55" s="148">
        <v>25</v>
      </c>
      <c r="R55" s="148">
        <v>0</v>
      </c>
      <c r="S55" s="176">
        <v>5</v>
      </c>
      <c r="T55" s="177">
        <v>0</v>
      </c>
      <c r="U55" s="173">
        <f>Demografia!E55/'Pomoc społeczna'!S55</f>
        <v>1691.6</v>
      </c>
      <c r="V55" s="97">
        <f>'Pomoc społeczna'!F55/'Pomoc społeczna'!S55</f>
        <v>52.2</v>
      </c>
      <c r="W55" s="222">
        <v>2</v>
      </c>
      <c r="X55" s="223">
        <v>24</v>
      </c>
      <c r="Y55" s="98" t="str">
        <f t="shared" si="2"/>
        <v>TAK</v>
      </c>
      <c r="Z55" s="150">
        <v>47</v>
      </c>
      <c r="AA55" s="151">
        <f>Z55/Demografia!M55</f>
        <v>2.2107243650047036E-2</v>
      </c>
      <c r="AB55" s="186">
        <v>18</v>
      </c>
      <c r="AC55" s="183">
        <v>7</v>
      </c>
      <c r="AD55" s="182">
        <f t="shared" si="3"/>
        <v>0</v>
      </c>
      <c r="AE55" s="182">
        <v>0</v>
      </c>
      <c r="AF55" s="182">
        <v>0</v>
      </c>
      <c r="AG55" s="201" t="s">
        <v>530</v>
      </c>
      <c r="AH55" s="151" t="str">
        <f t="shared" si="4"/>
        <v>NIE</v>
      </c>
      <c r="AI55" s="204" t="s">
        <v>530</v>
      </c>
      <c r="AJ55" s="204" t="s">
        <v>530</v>
      </c>
      <c r="AK55" s="204" t="s">
        <v>530</v>
      </c>
      <c r="AL55" s="149" t="s">
        <v>530</v>
      </c>
      <c r="AQ55" s="19"/>
      <c r="AW55"/>
    </row>
    <row r="56" spans="1:49">
      <c r="A56" s="2">
        <v>70</v>
      </c>
      <c r="B56" s="9" t="s">
        <v>91</v>
      </c>
      <c r="C56" s="4" t="s">
        <v>93</v>
      </c>
      <c r="D56" s="50" t="s">
        <v>17</v>
      </c>
      <c r="E56" s="96">
        <v>263</v>
      </c>
      <c r="F56" s="96">
        <v>110</v>
      </c>
      <c r="G56" s="178">
        <v>263</v>
      </c>
      <c r="H56" s="133">
        <f>E56/Demografia!E56</f>
        <v>5.7738748627881448E-2</v>
      </c>
      <c r="I56" s="133">
        <f t="shared" si="0"/>
        <v>2.2489828463944715E-3</v>
      </c>
      <c r="J56" s="133">
        <f t="shared" si="1"/>
        <v>2.5465249133406922E-3</v>
      </c>
      <c r="K56" s="132">
        <f>E56/Demografia!E56*1000</f>
        <v>57.738748627881449</v>
      </c>
      <c r="L56" s="148">
        <v>137</v>
      </c>
      <c r="M56" s="148">
        <v>64</v>
      </c>
      <c r="N56" s="148">
        <v>73</v>
      </c>
      <c r="O56" s="148">
        <v>110</v>
      </c>
      <c r="P56" s="148">
        <v>178</v>
      </c>
      <c r="Q56" s="148">
        <v>4</v>
      </c>
      <c r="R56" s="148">
        <v>0</v>
      </c>
      <c r="S56" s="176">
        <v>4</v>
      </c>
      <c r="T56" s="177">
        <v>0</v>
      </c>
      <c r="U56" s="173">
        <f>Demografia!E56/'Pomoc społeczna'!S56</f>
        <v>1138.75</v>
      </c>
      <c r="V56" s="97">
        <f>'Pomoc społeczna'!F56/'Pomoc społeczna'!S56</f>
        <v>27.5</v>
      </c>
      <c r="W56" s="222">
        <v>1</v>
      </c>
      <c r="X56" s="223">
        <v>10</v>
      </c>
      <c r="Y56" s="98" t="str">
        <f t="shared" si="2"/>
        <v>TAK</v>
      </c>
      <c r="Z56" s="150">
        <v>4</v>
      </c>
      <c r="AA56" s="151">
        <f>Z56/Demografia!M56</f>
        <v>3.6496350364963502E-3</v>
      </c>
      <c r="AB56" s="186">
        <v>0</v>
      </c>
      <c r="AC56" s="183">
        <v>0</v>
      </c>
      <c r="AD56" s="182">
        <f t="shared" si="3"/>
        <v>0</v>
      </c>
      <c r="AE56" s="182">
        <v>0</v>
      </c>
      <c r="AF56" s="182">
        <v>0</v>
      </c>
      <c r="AG56" s="199" t="s">
        <v>529</v>
      </c>
      <c r="AH56" s="151" t="str">
        <f t="shared" si="4"/>
        <v>NIE</v>
      </c>
      <c r="AI56" s="204" t="s">
        <v>530</v>
      </c>
      <c r="AJ56" s="204" t="s">
        <v>530</v>
      </c>
      <c r="AK56" s="204" t="s">
        <v>530</v>
      </c>
      <c r="AL56" s="149" t="s">
        <v>530</v>
      </c>
      <c r="AQ56" s="19"/>
      <c r="AW56"/>
    </row>
    <row r="57" spans="1:49">
      <c r="A57" s="2">
        <v>98</v>
      </c>
      <c r="B57" s="9" t="s">
        <v>120</v>
      </c>
      <c r="C57" s="4" t="s">
        <v>124</v>
      </c>
      <c r="D57" s="50" t="s">
        <v>17</v>
      </c>
      <c r="E57" s="96">
        <v>432</v>
      </c>
      <c r="F57" s="96">
        <v>180</v>
      </c>
      <c r="G57" s="178">
        <v>432</v>
      </c>
      <c r="H57" s="133">
        <f>E57/Demografia!E57</f>
        <v>5.6162246489859596E-2</v>
      </c>
      <c r="I57" s="133">
        <f t="shared" si="0"/>
        <v>3.6801537486454991E-3</v>
      </c>
      <c r="J57" s="133">
        <f t="shared" si="1"/>
        <v>4.182885028757335E-3</v>
      </c>
      <c r="K57" s="132">
        <f>E57/Demografia!E57*1000</f>
        <v>56.162246489859598</v>
      </c>
      <c r="L57" s="148">
        <v>223</v>
      </c>
      <c r="M57" s="148">
        <v>152</v>
      </c>
      <c r="N57" s="148">
        <v>210</v>
      </c>
      <c r="O57" s="148">
        <v>242</v>
      </c>
      <c r="P57" s="148">
        <v>131</v>
      </c>
      <c r="Q57" s="148">
        <v>18</v>
      </c>
      <c r="R57" s="148">
        <v>0</v>
      </c>
      <c r="S57" s="176">
        <v>5</v>
      </c>
      <c r="T57" s="177">
        <v>0</v>
      </c>
      <c r="U57" s="173">
        <f>Demografia!E57/'Pomoc społeczna'!S57</f>
        <v>1538.4</v>
      </c>
      <c r="V57" s="97">
        <f>'Pomoc społeczna'!F57/'Pomoc społeczna'!S57</f>
        <v>36</v>
      </c>
      <c r="W57" s="222">
        <v>2</v>
      </c>
      <c r="X57" s="223">
        <v>17</v>
      </c>
      <c r="Y57" s="98" t="str">
        <f t="shared" si="2"/>
        <v>TAK</v>
      </c>
      <c r="Z57" s="150">
        <v>15</v>
      </c>
      <c r="AA57" s="151">
        <f>Z57/Demografia!M57</f>
        <v>9.2936802973977699E-3</v>
      </c>
      <c r="AB57" s="186">
        <v>0</v>
      </c>
      <c r="AC57" s="183">
        <v>0</v>
      </c>
      <c r="AD57" s="182">
        <f t="shared" si="3"/>
        <v>0</v>
      </c>
      <c r="AE57" s="182">
        <v>0</v>
      </c>
      <c r="AF57" s="182">
        <v>0</v>
      </c>
      <c r="AG57" s="201" t="s">
        <v>530</v>
      </c>
      <c r="AH57" s="151" t="str">
        <f t="shared" si="4"/>
        <v>TAK</v>
      </c>
      <c r="AI57" s="204" t="s">
        <v>530</v>
      </c>
      <c r="AJ57" s="204" t="s">
        <v>529</v>
      </c>
      <c r="AK57" s="204" t="s">
        <v>530</v>
      </c>
      <c r="AL57" s="149" t="s">
        <v>529</v>
      </c>
      <c r="AQ57" s="19"/>
      <c r="AW57"/>
    </row>
    <row r="58" spans="1:49">
      <c r="A58" s="2">
        <v>91</v>
      </c>
      <c r="B58" s="9" t="s">
        <v>115</v>
      </c>
      <c r="C58" s="4" t="s">
        <v>116</v>
      </c>
      <c r="D58" s="50" t="s">
        <v>31</v>
      </c>
      <c r="E58" s="96">
        <v>296</v>
      </c>
      <c r="F58" s="96">
        <v>138</v>
      </c>
      <c r="G58" s="178">
        <v>296</v>
      </c>
      <c r="H58" s="133">
        <f>E58/Demografia!E58</f>
        <v>4.5566502463054187E-2</v>
      </c>
      <c r="I58" s="133">
        <f t="shared" si="0"/>
        <v>2.8214512072948826E-3</v>
      </c>
      <c r="J58" s="133">
        <f t="shared" si="1"/>
        <v>2.866050853037433E-3</v>
      </c>
      <c r="K58" s="132">
        <f>E58/Demografia!E58*1000</f>
        <v>45.566502463054185</v>
      </c>
      <c r="L58" s="148">
        <v>111</v>
      </c>
      <c r="M58" s="148">
        <v>161</v>
      </c>
      <c r="N58" s="148">
        <v>129</v>
      </c>
      <c r="O58" s="148">
        <v>196</v>
      </c>
      <c r="P58" s="148">
        <v>75</v>
      </c>
      <c r="Q58" s="148">
        <v>22</v>
      </c>
      <c r="R58" s="148">
        <v>3</v>
      </c>
      <c r="S58" s="176">
        <v>5</v>
      </c>
      <c r="T58" s="177">
        <v>0</v>
      </c>
      <c r="U58" s="173">
        <f>Demografia!E58/'Pomoc społeczna'!S58</f>
        <v>1299.2</v>
      </c>
      <c r="V58" s="97">
        <f>'Pomoc społeczna'!F58/'Pomoc społeczna'!S58</f>
        <v>27.6</v>
      </c>
      <c r="W58" s="222">
        <v>1</v>
      </c>
      <c r="X58" s="223">
        <v>12</v>
      </c>
      <c r="Y58" s="98" t="str">
        <f t="shared" si="2"/>
        <v>TAK</v>
      </c>
      <c r="Z58" s="150">
        <v>45</v>
      </c>
      <c r="AA58" s="151">
        <f>Z58/Demografia!M58</f>
        <v>3.2281205164992825E-2</v>
      </c>
      <c r="AB58" s="186">
        <v>20</v>
      </c>
      <c r="AC58" s="183">
        <v>11</v>
      </c>
      <c r="AD58" s="182">
        <f t="shared" si="3"/>
        <v>0</v>
      </c>
      <c r="AE58" s="182">
        <v>0</v>
      </c>
      <c r="AF58" s="182">
        <v>0</v>
      </c>
      <c r="AG58" s="199" t="s">
        <v>529</v>
      </c>
      <c r="AH58" s="151" t="str">
        <f t="shared" si="4"/>
        <v>TAK</v>
      </c>
      <c r="AI58" s="204" t="s">
        <v>530</v>
      </c>
      <c r="AJ58" s="204" t="s">
        <v>529</v>
      </c>
      <c r="AK58" s="204" t="s">
        <v>530</v>
      </c>
      <c r="AL58" s="149" t="s">
        <v>529</v>
      </c>
      <c r="AQ58" s="19"/>
      <c r="AW58"/>
    </row>
    <row r="59" spans="1:49">
      <c r="A59" s="2">
        <v>73</v>
      </c>
      <c r="B59" s="9" t="s">
        <v>96</v>
      </c>
      <c r="C59" s="4" t="s">
        <v>97</v>
      </c>
      <c r="D59" s="50" t="s">
        <v>31</v>
      </c>
      <c r="E59" s="96">
        <v>1052</v>
      </c>
      <c r="F59" s="96">
        <v>525</v>
      </c>
      <c r="G59" s="178">
        <v>1052</v>
      </c>
      <c r="H59" s="133">
        <f>E59/Demografia!E59</f>
        <v>8.6506043910862598E-2</v>
      </c>
      <c r="I59" s="133">
        <f t="shared" si="0"/>
        <v>1.0733781766882706E-2</v>
      </c>
      <c r="J59" s="133">
        <f t="shared" si="1"/>
        <v>1.0186099653362769E-2</v>
      </c>
      <c r="K59" s="132">
        <f>E59/Demografia!E59*1000</f>
        <v>86.506043910862601</v>
      </c>
      <c r="L59" s="148">
        <v>623</v>
      </c>
      <c r="M59" s="148">
        <v>441</v>
      </c>
      <c r="N59" s="148">
        <v>431</v>
      </c>
      <c r="O59" s="148">
        <v>473</v>
      </c>
      <c r="P59" s="148">
        <v>268</v>
      </c>
      <c r="Q59" s="148">
        <v>41</v>
      </c>
      <c r="R59" s="148">
        <v>3</v>
      </c>
      <c r="S59" s="176">
        <v>8</v>
      </c>
      <c r="T59" s="177">
        <v>0</v>
      </c>
      <c r="U59" s="173">
        <f>Demografia!E59/'Pomoc społeczna'!S59</f>
        <v>1520.125</v>
      </c>
      <c r="V59" s="97">
        <f>'Pomoc społeczna'!F59/'Pomoc społeczna'!S59</f>
        <v>65.625</v>
      </c>
      <c r="W59" s="222">
        <v>2</v>
      </c>
      <c r="X59" s="223">
        <v>35</v>
      </c>
      <c r="Y59" s="98" t="str">
        <f t="shared" si="2"/>
        <v>TAK</v>
      </c>
      <c r="Z59" s="150">
        <v>88</v>
      </c>
      <c r="AA59" s="151">
        <f>Z59/Demografia!M59</f>
        <v>3.1965128950236107E-2</v>
      </c>
      <c r="AB59" s="186">
        <v>18</v>
      </c>
      <c r="AC59" s="183">
        <v>0</v>
      </c>
      <c r="AD59" s="182">
        <f t="shared" si="3"/>
        <v>3</v>
      </c>
      <c r="AE59" s="182">
        <v>0</v>
      </c>
      <c r="AF59" s="182">
        <v>3</v>
      </c>
      <c r="AG59" s="199" t="s">
        <v>529</v>
      </c>
      <c r="AH59" s="151" t="str">
        <f t="shared" si="4"/>
        <v>NIE</v>
      </c>
      <c r="AI59" s="204" t="s">
        <v>530</v>
      </c>
      <c r="AJ59" s="204" t="s">
        <v>530</v>
      </c>
      <c r="AK59" s="204" t="s">
        <v>530</v>
      </c>
      <c r="AL59" s="149" t="s">
        <v>529</v>
      </c>
      <c r="AQ59" s="19"/>
      <c r="AW59"/>
    </row>
    <row r="60" spans="1:49">
      <c r="A60" s="2">
        <v>117</v>
      </c>
      <c r="B60" s="9" t="s">
        <v>141</v>
      </c>
      <c r="C60" s="4" t="s">
        <v>144</v>
      </c>
      <c r="D60" s="50" t="s">
        <v>17</v>
      </c>
      <c r="E60" s="96">
        <v>207</v>
      </c>
      <c r="F60" s="96">
        <v>74</v>
      </c>
      <c r="G60" s="178">
        <v>207</v>
      </c>
      <c r="H60" s="133">
        <f>E60/Demografia!E60</f>
        <v>4.9087028693383924E-2</v>
      </c>
      <c r="I60" s="133">
        <f t="shared" si="0"/>
        <v>1.5129520966653718E-3</v>
      </c>
      <c r="J60" s="133">
        <f t="shared" si="1"/>
        <v>2.0042990762795562E-3</v>
      </c>
      <c r="K60" s="132">
        <f>E60/Demografia!E60*1000</f>
        <v>49.087028693383921</v>
      </c>
      <c r="L60" s="148">
        <v>80</v>
      </c>
      <c r="M60" s="148">
        <v>72</v>
      </c>
      <c r="N60" s="148">
        <v>72</v>
      </c>
      <c r="O60" s="148">
        <v>63</v>
      </c>
      <c r="P60" s="148">
        <v>16</v>
      </c>
      <c r="Q60" s="148">
        <v>19</v>
      </c>
      <c r="R60" s="148">
        <v>0</v>
      </c>
      <c r="S60" s="176">
        <v>3</v>
      </c>
      <c r="T60" s="177">
        <v>3</v>
      </c>
      <c r="U60" s="173">
        <f>Demografia!E60/'Pomoc społeczna'!S60</f>
        <v>1405.6666666666667</v>
      </c>
      <c r="V60" s="97">
        <f>'Pomoc społeczna'!F60/'Pomoc społeczna'!S60</f>
        <v>24.666666666666668</v>
      </c>
      <c r="W60" s="222">
        <v>1</v>
      </c>
      <c r="X60" s="223">
        <v>15</v>
      </c>
      <c r="Y60" s="98" t="str">
        <f t="shared" si="2"/>
        <v>TAK</v>
      </c>
      <c r="Z60" s="150">
        <v>5</v>
      </c>
      <c r="AA60" s="151">
        <f>Z60/Demografia!M60</f>
        <v>5.7736720554272519E-3</v>
      </c>
      <c r="AB60" s="186">
        <v>0</v>
      </c>
      <c r="AC60" s="183">
        <v>7</v>
      </c>
      <c r="AD60" s="182">
        <f t="shared" si="3"/>
        <v>0</v>
      </c>
      <c r="AE60" s="182">
        <v>0</v>
      </c>
      <c r="AF60" s="182">
        <v>0</v>
      </c>
      <c r="AG60" s="199" t="s">
        <v>529</v>
      </c>
      <c r="AH60" s="151" t="str">
        <f t="shared" si="4"/>
        <v>TAK</v>
      </c>
      <c r="AI60" s="204" t="s">
        <v>530</v>
      </c>
      <c r="AJ60" s="204" t="s">
        <v>529</v>
      </c>
      <c r="AK60" s="204" t="s">
        <v>530</v>
      </c>
      <c r="AL60" s="149" t="s">
        <v>529</v>
      </c>
      <c r="AQ60" s="19"/>
      <c r="AW60"/>
    </row>
    <row r="61" spans="1:49">
      <c r="A61" s="2">
        <v>30</v>
      </c>
      <c r="B61" s="9" t="s">
        <v>45</v>
      </c>
      <c r="C61" s="4" t="s">
        <v>47</v>
      </c>
      <c r="D61" s="50" t="s">
        <v>17</v>
      </c>
      <c r="E61" s="96">
        <v>307</v>
      </c>
      <c r="F61" s="96">
        <v>100</v>
      </c>
      <c r="G61" s="178">
        <v>307</v>
      </c>
      <c r="H61" s="133">
        <f>E61/Demografia!E61</f>
        <v>7.1445194321619734E-2</v>
      </c>
      <c r="I61" s="133">
        <f t="shared" si="0"/>
        <v>2.0445298603586105E-3</v>
      </c>
      <c r="J61" s="133">
        <f t="shared" si="1"/>
        <v>2.9725594996030131E-3</v>
      </c>
      <c r="K61" s="132">
        <f>E61/Demografia!E61*1000</f>
        <v>71.445194321619738</v>
      </c>
      <c r="L61" s="148">
        <v>165</v>
      </c>
      <c r="M61" s="148">
        <v>144</v>
      </c>
      <c r="N61" s="148">
        <v>107</v>
      </c>
      <c r="O61" s="148">
        <v>183</v>
      </c>
      <c r="P61" s="148">
        <v>144</v>
      </c>
      <c r="Q61" s="148">
        <v>22</v>
      </c>
      <c r="R61" s="148">
        <v>0</v>
      </c>
      <c r="S61" s="176">
        <v>4</v>
      </c>
      <c r="T61" s="177">
        <v>0</v>
      </c>
      <c r="U61" s="173">
        <f>Demografia!E61/'Pomoc społeczna'!S61</f>
        <v>1074.25</v>
      </c>
      <c r="V61" s="97">
        <f>'Pomoc społeczna'!F61/'Pomoc społeczna'!S61</f>
        <v>25</v>
      </c>
      <c r="W61" s="222">
        <v>1</v>
      </c>
      <c r="X61" s="223">
        <v>7</v>
      </c>
      <c r="Y61" s="98" t="str">
        <f t="shared" si="2"/>
        <v>NIE</v>
      </c>
      <c r="Z61" s="150">
        <v>0</v>
      </c>
      <c r="AA61" s="151">
        <f>Z61/Demografia!M61</f>
        <v>0</v>
      </c>
      <c r="AB61" s="186">
        <v>0</v>
      </c>
      <c r="AC61" s="184">
        <v>5</v>
      </c>
      <c r="AD61" s="182">
        <f t="shared" si="3"/>
        <v>0</v>
      </c>
      <c r="AE61" s="182">
        <v>0</v>
      </c>
      <c r="AF61" s="182">
        <v>0</v>
      </c>
      <c r="AG61" s="199" t="s">
        <v>529</v>
      </c>
      <c r="AH61" s="151" t="str">
        <f t="shared" si="4"/>
        <v>NIE</v>
      </c>
      <c r="AI61" s="204" t="s">
        <v>530</v>
      </c>
      <c r="AJ61" s="204" t="s">
        <v>530</v>
      </c>
      <c r="AK61" s="204" t="s">
        <v>530</v>
      </c>
      <c r="AL61" s="149" t="s">
        <v>529</v>
      </c>
      <c r="AQ61" s="19"/>
      <c r="AW61"/>
    </row>
    <row r="62" spans="1:49">
      <c r="A62" s="2">
        <v>59</v>
      </c>
      <c r="B62" s="9" t="s">
        <v>74</v>
      </c>
      <c r="C62" s="4" t="s">
        <v>78</v>
      </c>
      <c r="D62" s="50" t="s">
        <v>17</v>
      </c>
      <c r="E62" s="96">
        <v>1005</v>
      </c>
      <c r="F62" s="96">
        <v>395</v>
      </c>
      <c r="G62" s="178">
        <v>1005</v>
      </c>
      <c r="H62" s="133">
        <f>E62/Demografia!E62</f>
        <v>0.15103697024346258</v>
      </c>
      <c r="I62" s="133">
        <f t="shared" si="0"/>
        <v>8.0758929484165114E-3</v>
      </c>
      <c r="J62" s="133">
        <f t="shared" si="1"/>
        <v>9.7310172544007433E-3</v>
      </c>
      <c r="K62" s="132">
        <f>E62/Demografia!E62*1000</f>
        <v>151.03697024346258</v>
      </c>
      <c r="L62" s="148">
        <v>433</v>
      </c>
      <c r="M62" s="148">
        <v>491</v>
      </c>
      <c r="N62" s="148">
        <v>326</v>
      </c>
      <c r="O62" s="148">
        <v>225</v>
      </c>
      <c r="P62" s="148">
        <v>280</v>
      </c>
      <c r="Q62" s="148">
        <v>2</v>
      </c>
      <c r="R62" s="148">
        <v>0</v>
      </c>
      <c r="S62" s="176">
        <v>3</v>
      </c>
      <c r="T62" s="177">
        <v>0</v>
      </c>
      <c r="U62" s="173">
        <f>Demografia!E62/'Pomoc społeczna'!S62</f>
        <v>2218</v>
      </c>
      <c r="V62" s="97">
        <f>'Pomoc społeczna'!F62/'Pomoc społeczna'!S62</f>
        <v>131.66666666666666</v>
      </c>
      <c r="W62" s="222">
        <v>2</v>
      </c>
      <c r="X62" s="223">
        <v>13</v>
      </c>
      <c r="Y62" s="98" t="str">
        <f t="shared" si="2"/>
        <v>TAK</v>
      </c>
      <c r="Z62" s="150">
        <v>53</v>
      </c>
      <c r="AA62" s="151">
        <f>Z62/Demografia!M62</f>
        <v>3.8913362701908955E-2</v>
      </c>
      <c r="AB62" s="186">
        <v>17</v>
      </c>
      <c r="AC62" s="185">
        <v>0</v>
      </c>
      <c r="AD62" s="182">
        <f t="shared" si="3"/>
        <v>8</v>
      </c>
      <c r="AE62" s="182">
        <v>8</v>
      </c>
      <c r="AF62" s="182">
        <v>0</v>
      </c>
      <c r="AG62" s="199" t="s">
        <v>529</v>
      </c>
      <c r="AH62" s="151" t="str">
        <f t="shared" si="4"/>
        <v>TAK</v>
      </c>
      <c r="AI62" s="204" t="s">
        <v>529</v>
      </c>
      <c r="AJ62" s="204" t="s">
        <v>529</v>
      </c>
      <c r="AK62" s="204" t="s">
        <v>530</v>
      </c>
      <c r="AL62" s="149" t="s">
        <v>530</v>
      </c>
      <c r="AQ62" s="19"/>
      <c r="AW62"/>
    </row>
    <row r="63" spans="1:49">
      <c r="A63" s="2">
        <v>5</v>
      </c>
      <c r="B63" s="9" t="s">
        <v>14</v>
      </c>
      <c r="C63" s="4" t="s">
        <v>20</v>
      </c>
      <c r="D63" s="50" t="s">
        <v>17</v>
      </c>
      <c r="E63" s="96">
        <v>206</v>
      </c>
      <c r="F63" s="96">
        <v>89</v>
      </c>
      <c r="G63" s="178">
        <v>206</v>
      </c>
      <c r="H63" s="133">
        <f>E63/Demografia!E63</f>
        <v>6.6430183811673649E-2</v>
      </c>
      <c r="I63" s="133">
        <f t="shared" si="0"/>
        <v>1.8196315757191635E-3</v>
      </c>
      <c r="J63" s="133">
        <f t="shared" si="1"/>
        <v>1.9946164720463216E-3</v>
      </c>
      <c r="K63" s="132">
        <f>E63/Demografia!E63*1000</f>
        <v>66.430183811673643</v>
      </c>
      <c r="L63" s="148">
        <v>106</v>
      </c>
      <c r="M63" s="148">
        <v>70</v>
      </c>
      <c r="N63" s="148">
        <v>61</v>
      </c>
      <c r="O63" s="148">
        <v>35</v>
      </c>
      <c r="P63" s="148">
        <v>72</v>
      </c>
      <c r="Q63" s="148">
        <v>6</v>
      </c>
      <c r="R63" s="148">
        <v>1</v>
      </c>
      <c r="S63" s="176">
        <v>2</v>
      </c>
      <c r="T63" s="177">
        <v>0</v>
      </c>
      <c r="U63" s="173">
        <f>Demografia!E63/'Pomoc społeczna'!S63</f>
        <v>1550.5</v>
      </c>
      <c r="V63" s="97">
        <f>'Pomoc społeczna'!F63/'Pomoc społeczna'!S63</f>
        <v>44.5</v>
      </c>
      <c r="W63" s="222">
        <v>1</v>
      </c>
      <c r="X63" s="223">
        <v>9</v>
      </c>
      <c r="Y63" s="98" t="str">
        <f t="shared" si="2"/>
        <v>TAK</v>
      </c>
      <c r="Z63" s="150">
        <v>6</v>
      </c>
      <c r="AA63" s="151">
        <f>Z63/Demografia!M63</f>
        <v>8.368200836820083E-3</v>
      </c>
      <c r="AB63" s="186">
        <v>0</v>
      </c>
      <c r="AC63" s="183">
        <v>2</v>
      </c>
      <c r="AD63" s="182">
        <f t="shared" si="3"/>
        <v>2</v>
      </c>
      <c r="AE63" s="182">
        <v>2</v>
      </c>
      <c r="AF63" s="182">
        <v>0</v>
      </c>
      <c r="AG63" s="201" t="s">
        <v>530</v>
      </c>
      <c r="AH63" s="151" t="str">
        <f t="shared" si="4"/>
        <v>TAK</v>
      </c>
      <c r="AI63" s="204" t="s">
        <v>530</v>
      </c>
      <c r="AJ63" s="204" t="s">
        <v>529</v>
      </c>
      <c r="AK63" s="204" t="s">
        <v>530</v>
      </c>
      <c r="AL63" s="149" t="s">
        <v>530</v>
      </c>
      <c r="AQ63" s="19"/>
      <c r="AW63"/>
    </row>
    <row r="64" spans="1:49">
      <c r="A64" s="2">
        <v>23</v>
      </c>
      <c r="B64" s="9" t="s">
        <v>36</v>
      </c>
      <c r="C64" s="4" t="s">
        <v>40</v>
      </c>
      <c r="D64" s="50" t="s">
        <v>31</v>
      </c>
      <c r="E64" s="96">
        <v>933</v>
      </c>
      <c r="F64" s="96">
        <v>455</v>
      </c>
      <c r="G64" s="178">
        <v>933</v>
      </c>
      <c r="H64" s="133">
        <f>E64/Demografia!E64</f>
        <v>4.00532325920838E-2</v>
      </c>
      <c r="I64" s="133">
        <f t="shared" si="0"/>
        <v>9.3026108646316781E-3</v>
      </c>
      <c r="J64" s="133">
        <f t="shared" si="1"/>
        <v>9.0338697496078549E-3</v>
      </c>
      <c r="K64" s="132">
        <f>E64/Demografia!E64*1000</f>
        <v>40.053232592083802</v>
      </c>
      <c r="L64" s="148">
        <v>534</v>
      </c>
      <c r="M64" s="148">
        <v>430</v>
      </c>
      <c r="N64" s="148">
        <v>360</v>
      </c>
      <c r="O64" s="148">
        <v>612</v>
      </c>
      <c r="P64" s="148">
        <v>316</v>
      </c>
      <c r="Q64" s="148">
        <v>126</v>
      </c>
      <c r="R64" s="148">
        <v>7</v>
      </c>
      <c r="S64" s="176">
        <v>16</v>
      </c>
      <c r="T64" s="177">
        <v>0</v>
      </c>
      <c r="U64" s="173">
        <f>Demografia!E64/'Pomoc społeczna'!S64</f>
        <v>1455.875</v>
      </c>
      <c r="V64" s="97">
        <f>'Pomoc społeczna'!F64/'Pomoc społeczna'!S64</f>
        <v>28.4375</v>
      </c>
      <c r="W64" s="222">
        <v>3</v>
      </c>
      <c r="X64" s="223">
        <v>57</v>
      </c>
      <c r="Y64" s="98" t="str">
        <f t="shared" si="2"/>
        <v>TAK</v>
      </c>
      <c r="Z64" s="150">
        <v>95</v>
      </c>
      <c r="AA64" s="151">
        <f>Z64/Demografia!M64</f>
        <v>1.8823063205864871E-2</v>
      </c>
      <c r="AB64" s="186">
        <v>0</v>
      </c>
      <c r="AC64" s="183">
        <v>20</v>
      </c>
      <c r="AD64" s="182">
        <f t="shared" si="3"/>
        <v>0</v>
      </c>
      <c r="AE64" s="182">
        <v>0</v>
      </c>
      <c r="AF64" s="182">
        <v>0</v>
      </c>
      <c r="AG64" s="199" t="s">
        <v>529</v>
      </c>
      <c r="AH64" s="151" t="str">
        <f t="shared" si="4"/>
        <v>NIE</v>
      </c>
      <c r="AI64" s="204" t="s">
        <v>530</v>
      </c>
      <c r="AJ64" s="204" t="s">
        <v>530</v>
      </c>
      <c r="AK64" s="204" t="s">
        <v>530</v>
      </c>
      <c r="AL64" s="149" t="s">
        <v>529</v>
      </c>
      <c r="AQ64" s="19"/>
      <c r="AW64"/>
    </row>
    <row r="65" spans="1:49">
      <c r="A65" s="2">
        <v>133</v>
      </c>
      <c r="B65" s="9" t="s">
        <v>154</v>
      </c>
      <c r="C65" s="4" t="s">
        <v>162</v>
      </c>
      <c r="D65" s="50" t="s">
        <v>16</v>
      </c>
      <c r="E65" s="96">
        <v>170</v>
      </c>
      <c r="F65" s="96">
        <v>105</v>
      </c>
      <c r="G65" s="178">
        <v>170</v>
      </c>
      <c r="H65" s="133">
        <f>E65/Demografia!E65</f>
        <v>5.1860890787065281E-2</v>
      </c>
      <c r="I65" s="133">
        <f t="shared" si="0"/>
        <v>2.1467563533765412E-3</v>
      </c>
      <c r="J65" s="133">
        <f t="shared" si="1"/>
        <v>1.6460427196498771E-3</v>
      </c>
      <c r="K65" s="132">
        <f>E65/Demografia!E65*1000</f>
        <v>51.86089078706528</v>
      </c>
      <c r="L65" s="148">
        <v>89</v>
      </c>
      <c r="M65" s="148">
        <v>91</v>
      </c>
      <c r="N65" s="148">
        <v>73</v>
      </c>
      <c r="O65" s="148">
        <v>89</v>
      </c>
      <c r="P65" s="148">
        <v>5</v>
      </c>
      <c r="Q65" s="148">
        <v>12</v>
      </c>
      <c r="R65" s="148">
        <v>0</v>
      </c>
      <c r="S65" s="176">
        <v>1</v>
      </c>
      <c r="T65" s="177">
        <v>0</v>
      </c>
      <c r="U65" s="173">
        <f>Demografia!E65/'Pomoc społeczna'!S65</f>
        <v>3278</v>
      </c>
      <c r="V65" s="97">
        <f>'Pomoc społeczna'!F65/'Pomoc społeczna'!S65</f>
        <v>105</v>
      </c>
      <c r="W65" s="222">
        <v>0</v>
      </c>
      <c r="X65" s="223">
        <v>0</v>
      </c>
      <c r="Y65" s="98" t="str">
        <f t="shared" si="2"/>
        <v>TAK</v>
      </c>
      <c r="Z65" s="150">
        <v>3</v>
      </c>
      <c r="AA65" s="151">
        <f>Z65/Demografia!M65</f>
        <v>3.6496350364963502E-3</v>
      </c>
      <c r="AB65" s="186">
        <v>0</v>
      </c>
      <c r="AC65" s="183">
        <v>0</v>
      </c>
      <c r="AD65" s="182">
        <f t="shared" si="3"/>
        <v>0</v>
      </c>
      <c r="AE65" s="182">
        <v>0</v>
      </c>
      <c r="AF65" s="182">
        <v>0</v>
      </c>
      <c r="AG65" s="200" t="s">
        <v>529</v>
      </c>
      <c r="AH65" s="151" t="str">
        <f t="shared" si="4"/>
        <v>NIE</v>
      </c>
      <c r="AI65" s="204" t="s">
        <v>530</v>
      </c>
      <c r="AJ65" s="204" t="s">
        <v>530</v>
      </c>
      <c r="AK65" s="204" t="s">
        <v>530</v>
      </c>
      <c r="AL65" s="149" t="s">
        <v>530</v>
      </c>
      <c r="AQ65" s="19"/>
      <c r="AW65"/>
    </row>
    <row r="66" spans="1:49">
      <c r="A66" s="2">
        <v>134</v>
      </c>
      <c r="B66" s="9" t="s">
        <v>154</v>
      </c>
      <c r="C66" s="4" t="s">
        <v>162</v>
      </c>
      <c r="D66" s="50" t="s">
        <v>17</v>
      </c>
      <c r="E66" s="96">
        <v>185</v>
      </c>
      <c r="F66" s="96">
        <v>105</v>
      </c>
      <c r="G66" s="178">
        <v>185</v>
      </c>
      <c r="H66" s="133">
        <f>E66/Demografia!E66</f>
        <v>4.7952306894764124E-2</v>
      </c>
      <c r="I66" s="133">
        <f t="shared" si="0"/>
        <v>2.1467563533765412E-3</v>
      </c>
      <c r="J66" s="133">
        <f t="shared" si="1"/>
        <v>1.7912817831483956E-3</v>
      </c>
      <c r="K66" s="132">
        <f>E66/Demografia!E66*1000</f>
        <v>47.952306894764121</v>
      </c>
      <c r="L66" s="148">
        <v>101</v>
      </c>
      <c r="M66" s="148">
        <v>52</v>
      </c>
      <c r="N66" s="148">
        <v>98</v>
      </c>
      <c r="O66" s="148">
        <v>57</v>
      </c>
      <c r="P66" s="148">
        <v>15</v>
      </c>
      <c r="Q66" s="148">
        <v>6</v>
      </c>
      <c r="R66" s="148">
        <v>0</v>
      </c>
      <c r="S66" s="176">
        <v>2</v>
      </c>
      <c r="T66" s="177">
        <v>0</v>
      </c>
      <c r="U66" s="173">
        <f>Demografia!E66/'Pomoc społeczna'!S66</f>
        <v>1929</v>
      </c>
      <c r="V66" s="97">
        <f>'Pomoc społeczna'!F66/'Pomoc społeczna'!S66</f>
        <v>52.5</v>
      </c>
      <c r="W66" s="222">
        <v>0</v>
      </c>
      <c r="X66" s="223">
        <v>0</v>
      </c>
      <c r="Y66" s="98" t="str">
        <f t="shared" si="2"/>
        <v>TAK</v>
      </c>
      <c r="Z66" s="150">
        <v>7</v>
      </c>
      <c r="AA66" s="151">
        <f>Z66/Demografia!M66</f>
        <v>8.1206496519721574E-3</v>
      </c>
      <c r="AB66" s="186">
        <v>0</v>
      </c>
      <c r="AC66" s="183">
        <v>0</v>
      </c>
      <c r="AD66" s="182">
        <f t="shared" si="3"/>
        <v>0</v>
      </c>
      <c r="AE66" s="182">
        <v>0</v>
      </c>
      <c r="AF66" s="182">
        <v>0</v>
      </c>
      <c r="AG66" s="201" t="s">
        <v>530</v>
      </c>
      <c r="AH66" s="151" t="str">
        <f t="shared" si="4"/>
        <v>TAK</v>
      </c>
      <c r="AI66" s="204" t="s">
        <v>530</v>
      </c>
      <c r="AJ66" s="204" t="s">
        <v>530</v>
      </c>
      <c r="AK66" s="204" t="s">
        <v>529</v>
      </c>
      <c r="AL66" s="149" t="s">
        <v>529</v>
      </c>
      <c r="AQ66" s="19"/>
      <c r="AW66"/>
    </row>
    <row r="67" spans="1:49" ht="25.5">
      <c r="A67" s="2">
        <v>38</v>
      </c>
      <c r="B67" s="9" t="s">
        <v>52</v>
      </c>
      <c r="C67" s="4" t="s">
        <v>55</v>
      </c>
      <c r="D67" s="50" t="s">
        <v>31</v>
      </c>
      <c r="E67" s="96">
        <v>457</v>
      </c>
      <c r="F67" s="96">
        <v>193</v>
      </c>
      <c r="G67" s="178">
        <v>457</v>
      </c>
      <c r="H67" s="133">
        <f>E67/Demografia!E67</f>
        <v>4.0979196556671448E-2</v>
      </c>
      <c r="I67" s="133">
        <f t="shared" si="0"/>
        <v>3.9459426304921186E-3</v>
      </c>
      <c r="J67" s="133">
        <f t="shared" si="1"/>
        <v>4.4249501345881986E-3</v>
      </c>
      <c r="K67" s="132">
        <f>E67/Demografia!E67*1000</f>
        <v>40.979196556671447</v>
      </c>
      <c r="L67" s="148">
        <v>250</v>
      </c>
      <c r="M67" s="148">
        <v>276</v>
      </c>
      <c r="N67" s="148">
        <v>174</v>
      </c>
      <c r="O67" s="148">
        <v>137</v>
      </c>
      <c r="P67" s="148">
        <v>117</v>
      </c>
      <c r="Q67" s="148">
        <v>41</v>
      </c>
      <c r="R67" s="148">
        <v>3</v>
      </c>
      <c r="S67" s="176">
        <v>6</v>
      </c>
      <c r="T67" s="177">
        <v>0</v>
      </c>
      <c r="U67" s="173">
        <f>Demografia!E67/'Pomoc społeczna'!S67</f>
        <v>1858.6666666666667</v>
      </c>
      <c r="V67" s="97">
        <f>'Pomoc społeczna'!F67/'Pomoc społeczna'!S67</f>
        <v>32.166666666666664</v>
      </c>
      <c r="W67" s="222">
        <v>1</v>
      </c>
      <c r="X67" s="223">
        <v>12</v>
      </c>
      <c r="Y67" s="98" t="str">
        <f t="shared" si="2"/>
        <v>TAK</v>
      </c>
      <c r="Z67" s="150">
        <v>19</v>
      </c>
      <c r="AA67" s="151">
        <f>Z67/Demografia!M67</f>
        <v>7.8157136980666394E-3</v>
      </c>
      <c r="AB67" s="186">
        <v>7</v>
      </c>
      <c r="AC67" s="183">
        <v>30</v>
      </c>
      <c r="AD67" s="182">
        <f t="shared" si="3"/>
        <v>5</v>
      </c>
      <c r="AE67" s="182">
        <v>5</v>
      </c>
      <c r="AF67" s="182">
        <v>0</v>
      </c>
      <c r="AG67" s="199" t="s">
        <v>529</v>
      </c>
      <c r="AH67" s="151" t="str">
        <f t="shared" si="4"/>
        <v>TAK</v>
      </c>
      <c r="AI67" s="204" t="s">
        <v>530</v>
      </c>
      <c r="AJ67" s="204" t="s">
        <v>529</v>
      </c>
      <c r="AK67" s="204" t="s">
        <v>530</v>
      </c>
      <c r="AL67" s="149" t="s">
        <v>530</v>
      </c>
      <c r="AQ67" s="19"/>
      <c r="AW67"/>
    </row>
    <row r="68" spans="1:49">
      <c r="A68" s="2">
        <v>52</v>
      </c>
      <c r="B68" s="9" t="s">
        <v>65</v>
      </c>
      <c r="C68" s="4" t="s">
        <v>70</v>
      </c>
      <c r="D68" s="50" t="s">
        <v>31</v>
      </c>
      <c r="E68" s="96">
        <v>744</v>
      </c>
      <c r="F68" s="96">
        <v>327</v>
      </c>
      <c r="G68" s="178">
        <v>744</v>
      </c>
      <c r="H68" s="133">
        <f>E68/Demografia!E68</f>
        <v>4.1734447747798283E-2</v>
      </c>
      <c r="I68" s="133">
        <f t="shared" si="0"/>
        <v>6.6856126433726569E-3</v>
      </c>
      <c r="J68" s="133">
        <f t="shared" si="1"/>
        <v>7.2038575495265208E-3</v>
      </c>
      <c r="K68" s="132">
        <f>E68/Demografia!E68*1000</f>
        <v>41.734447747798285</v>
      </c>
      <c r="L68" s="148">
        <v>411</v>
      </c>
      <c r="M68" s="148">
        <v>380</v>
      </c>
      <c r="N68" s="148">
        <v>331</v>
      </c>
      <c r="O68" s="148">
        <v>422</v>
      </c>
      <c r="P68" s="148">
        <v>68</v>
      </c>
      <c r="Q68" s="148">
        <v>22</v>
      </c>
      <c r="R68" s="148">
        <v>4</v>
      </c>
      <c r="S68" s="176">
        <v>10</v>
      </c>
      <c r="T68" s="177">
        <v>0</v>
      </c>
      <c r="U68" s="173">
        <f>Demografia!E68/'Pomoc społeczna'!S68</f>
        <v>1782.7</v>
      </c>
      <c r="V68" s="97">
        <f>'Pomoc społeczna'!F68/'Pomoc społeczna'!S68</f>
        <v>32.700000000000003</v>
      </c>
      <c r="W68" s="222">
        <v>2</v>
      </c>
      <c r="X68" s="223">
        <v>29</v>
      </c>
      <c r="Y68" s="98" t="str">
        <f t="shared" si="2"/>
        <v>TAK</v>
      </c>
      <c r="Z68" s="150">
        <v>34</v>
      </c>
      <c r="AA68" s="151">
        <f>Z68/Demografia!M68</f>
        <v>7.8813166434863243E-3</v>
      </c>
      <c r="AB68" s="186">
        <v>0</v>
      </c>
      <c r="AC68" s="183">
        <v>0</v>
      </c>
      <c r="AD68" s="182">
        <f t="shared" si="3"/>
        <v>0</v>
      </c>
      <c r="AE68" s="182">
        <v>0</v>
      </c>
      <c r="AF68" s="182">
        <v>0</v>
      </c>
      <c r="AG68" s="199" t="s">
        <v>529</v>
      </c>
      <c r="AH68" s="151" t="str">
        <f t="shared" si="4"/>
        <v>NIE</v>
      </c>
      <c r="AI68" s="204" t="s">
        <v>530</v>
      </c>
      <c r="AJ68" s="204" t="s">
        <v>530</v>
      </c>
      <c r="AK68" s="204" t="s">
        <v>530</v>
      </c>
      <c r="AL68" s="149" t="s">
        <v>529</v>
      </c>
      <c r="AQ68" s="19"/>
      <c r="AW68"/>
    </row>
    <row r="69" spans="1:49">
      <c r="A69" s="2">
        <v>122</v>
      </c>
      <c r="B69" s="9" t="s">
        <v>148</v>
      </c>
      <c r="C69" s="4" t="s">
        <v>150</v>
      </c>
      <c r="D69" s="50" t="s">
        <v>17</v>
      </c>
      <c r="E69" s="96">
        <v>156</v>
      </c>
      <c r="F69" s="96">
        <v>79</v>
      </c>
      <c r="G69" s="178">
        <v>156</v>
      </c>
      <c r="H69" s="133">
        <f>E69/Demografia!E69</f>
        <v>4.1423260754115773E-2</v>
      </c>
      <c r="I69" s="133">
        <f t="shared" ref="I69:I132" si="5">F69/F$149</f>
        <v>1.6151785896833023E-3</v>
      </c>
      <c r="J69" s="133">
        <f t="shared" ref="J69:J132" si="6">G69/G$149</f>
        <v>1.5104862603845931E-3</v>
      </c>
      <c r="K69" s="132">
        <f>E69/Demografia!E69*1000</f>
        <v>41.423260754115773</v>
      </c>
      <c r="L69" s="148">
        <v>83</v>
      </c>
      <c r="M69" s="148">
        <v>71</v>
      </c>
      <c r="N69" s="148">
        <v>80</v>
      </c>
      <c r="O69" s="148">
        <v>87</v>
      </c>
      <c r="P69" s="148">
        <v>59</v>
      </c>
      <c r="Q69" s="148">
        <v>6</v>
      </c>
      <c r="R69" s="148">
        <v>0</v>
      </c>
      <c r="S69" s="176">
        <v>2</v>
      </c>
      <c r="T69" s="177">
        <v>0</v>
      </c>
      <c r="U69" s="173">
        <f>Demografia!E69/'Pomoc społeczna'!S69</f>
        <v>1883</v>
      </c>
      <c r="V69" s="97">
        <f>'Pomoc społeczna'!F69/'Pomoc społeczna'!S69</f>
        <v>39.5</v>
      </c>
      <c r="W69" s="222">
        <v>1</v>
      </c>
      <c r="X69" s="223">
        <v>18</v>
      </c>
      <c r="Y69" s="98" t="str">
        <f t="shared" ref="Y69:Y132" si="7">IF(Z69&gt;0,"TAK","NIE")</f>
        <v>TAK</v>
      </c>
      <c r="Z69" s="150">
        <v>19</v>
      </c>
      <c r="AA69" s="151">
        <f>Z69/Demografia!M69</f>
        <v>2.1566401816118047E-2</v>
      </c>
      <c r="AB69" s="186">
        <v>6</v>
      </c>
      <c r="AC69" s="183">
        <v>9</v>
      </c>
      <c r="AD69" s="182">
        <f t="shared" ref="AD69:AD132" si="8">SUM(AE69:AF69)</f>
        <v>0</v>
      </c>
      <c r="AE69" s="182">
        <v>0</v>
      </c>
      <c r="AF69" s="182">
        <v>0</v>
      </c>
      <c r="AG69" s="199" t="s">
        <v>529</v>
      </c>
      <c r="AH69" s="151" t="str">
        <f t="shared" ref="AH69:AH132" si="9">IF( OR(AI69="TAK",AJ69="TAK",AK69="TAK"), "TAK", "NIE")</f>
        <v>TAK</v>
      </c>
      <c r="AI69" s="204" t="s">
        <v>530</v>
      </c>
      <c r="AJ69" s="204" t="s">
        <v>530</v>
      </c>
      <c r="AK69" s="204" t="s">
        <v>529</v>
      </c>
      <c r="AL69" s="149" t="s">
        <v>530</v>
      </c>
      <c r="AQ69" s="19"/>
      <c r="AW69"/>
    </row>
    <row r="70" spans="1:49">
      <c r="A70" s="2">
        <v>60</v>
      </c>
      <c r="B70" s="9" t="s">
        <v>74</v>
      </c>
      <c r="C70" s="4" t="s">
        <v>79</v>
      </c>
      <c r="D70" s="50" t="s">
        <v>16</v>
      </c>
      <c r="E70" s="96">
        <v>1644</v>
      </c>
      <c r="F70" s="96">
        <v>905</v>
      </c>
      <c r="G70" s="178">
        <v>1644</v>
      </c>
      <c r="H70" s="133">
        <f>E70/Demografia!E70</f>
        <v>0.12286995515695068</v>
      </c>
      <c r="I70" s="133">
        <f t="shared" si="5"/>
        <v>1.8502995236245424E-2</v>
      </c>
      <c r="J70" s="133">
        <f t="shared" si="6"/>
        <v>1.5918201359437636E-2</v>
      </c>
      <c r="K70" s="132">
        <f>E70/Demografia!E70*1000</f>
        <v>122.86995515695068</v>
      </c>
      <c r="L70" s="148">
        <v>1716</v>
      </c>
      <c r="M70" s="148">
        <v>1162</v>
      </c>
      <c r="N70" s="148">
        <v>445</v>
      </c>
      <c r="O70" s="148">
        <v>228</v>
      </c>
      <c r="P70" s="148">
        <v>149</v>
      </c>
      <c r="Q70" s="148">
        <v>52</v>
      </c>
      <c r="R70" s="148">
        <v>1</v>
      </c>
      <c r="S70" s="176">
        <v>7</v>
      </c>
      <c r="T70" s="177">
        <v>0</v>
      </c>
      <c r="U70" s="173">
        <f>Demografia!E70/'Pomoc społeczna'!S70</f>
        <v>1911.4285714285713</v>
      </c>
      <c r="V70" s="97">
        <f>'Pomoc społeczna'!F70/'Pomoc społeczna'!S70</f>
        <v>129.28571428571428</v>
      </c>
      <c r="W70" s="222">
        <v>2</v>
      </c>
      <c r="X70" s="223">
        <v>22</v>
      </c>
      <c r="Y70" s="98" t="str">
        <f t="shared" si="7"/>
        <v>TAK</v>
      </c>
      <c r="Z70" s="150">
        <v>102</v>
      </c>
      <c r="AA70" s="151">
        <f>Z70/Demografia!M70</f>
        <v>3.163771712158809E-2</v>
      </c>
      <c r="AB70" s="186">
        <v>0</v>
      </c>
      <c r="AC70" s="183">
        <v>0</v>
      </c>
      <c r="AD70" s="182">
        <f t="shared" si="8"/>
        <v>0</v>
      </c>
      <c r="AE70" s="182">
        <v>0</v>
      </c>
      <c r="AF70" s="182">
        <v>0</v>
      </c>
      <c r="AG70" s="201" t="s">
        <v>530</v>
      </c>
      <c r="AH70" s="151" t="str">
        <f t="shared" si="9"/>
        <v>NIE</v>
      </c>
      <c r="AI70" s="204" t="s">
        <v>530</v>
      </c>
      <c r="AJ70" s="204" t="s">
        <v>530</v>
      </c>
      <c r="AK70" s="204" t="s">
        <v>530</v>
      </c>
      <c r="AL70" s="149" t="s">
        <v>529</v>
      </c>
      <c r="AQ70" s="19"/>
      <c r="AW70"/>
    </row>
    <row r="71" spans="1:49">
      <c r="A71" s="2">
        <v>61</v>
      </c>
      <c r="B71" s="9" t="s">
        <v>74</v>
      </c>
      <c r="C71" s="4" t="s">
        <v>79</v>
      </c>
      <c r="D71" s="50" t="s">
        <v>17</v>
      </c>
      <c r="E71" s="96">
        <v>826</v>
      </c>
      <c r="F71" s="96">
        <v>282</v>
      </c>
      <c r="G71" s="178">
        <v>826</v>
      </c>
      <c r="H71" s="133">
        <f>E71/Demografia!E71</f>
        <v>7.1533731705204814E-2</v>
      </c>
      <c r="I71" s="133">
        <f t="shared" si="5"/>
        <v>5.7655742062112814E-3</v>
      </c>
      <c r="J71" s="133">
        <f t="shared" si="6"/>
        <v>7.9978310966517547E-3</v>
      </c>
      <c r="K71" s="132">
        <f>E71/Demografia!E71*1000</f>
        <v>71.533731705204815</v>
      </c>
      <c r="L71" s="148">
        <v>528</v>
      </c>
      <c r="M71" s="148">
        <v>434</v>
      </c>
      <c r="N71" s="148">
        <v>203</v>
      </c>
      <c r="O71" s="148">
        <v>120</v>
      </c>
      <c r="P71" s="148">
        <v>88</v>
      </c>
      <c r="Q71" s="148">
        <v>23</v>
      </c>
      <c r="R71" s="148">
        <v>0</v>
      </c>
      <c r="S71" s="176">
        <v>6</v>
      </c>
      <c r="T71" s="177">
        <v>0</v>
      </c>
      <c r="U71" s="173">
        <f>Demografia!E71/'Pomoc społeczna'!S71</f>
        <v>1924.5</v>
      </c>
      <c r="V71" s="97">
        <f>'Pomoc społeczna'!F71/'Pomoc społeczna'!S71</f>
        <v>47</v>
      </c>
      <c r="W71" s="222">
        <v>2</v>
      </c>
      <c r="X71" s="223">
        <v>16</v>
      </c>
      <c r="Y71" s="98" t="str">
        <f t="shared" si="7"/>
        <v>TAK</v>
      </c>
      <c r="Z71" s="150">
        <v>4</v>
      </c>
      <c r="AA71" s="151">
        <f>Z71/Demografia!M71</f>
        <v>1.8957345971563982E-3</v>
      </c>
      <c r="AB71" s="186">
        <v>0</v>
      </c>
      <c r="AC71" s="183">
        <v>0</v>
      </c>
      <c r="AD71" s="182">
        <f t="shared" si="8"/>
        <v>0</v>
      </c>
      <c r="AE71" s="182">
        <v>0</v>
      </c>
      <c r="AF71" s="182">
        <v>0</v>
      </c>
      <c r="AG71" s="199" t="s">
        <v>529</v>
      </c>
      <c r="AH71" s="151" t="str">
        <f t="shared" si="9"/>
        <v>TAK</v>
      </c>
      <c r="AI71" s="204" t="s">
        <v>530</v>
      </c>
      <c r="AJ71" s="204" t="s">
        <v>529</v>
      </c>
      <c r="AK71" s="204" t="s">
        <v>529</v>
      </c>
      <c r="AL71" s="149" t="s">
        <v>529</v>
      </c>
      <c r="AQ71" s="19"/>
      <c r="AW71"/>
    </row>
    <row r="72" spans="1:49">
      <c r="A72" s="2">
        <v>31</v>
      </c>
      <c r="B72" s="9" t="s">
        <v>45</v>
      </c>
      <c r="C72" s="4" t="s">
        <v>48</v>
      </c>
      <c r="D72" s="50" t="s">
        <v>17</v>
      </c>
      <c r="E72" s="96">
        <v>240</v>
      </c>
      <c r="F72" s="96">
        <v>92</v>
      </c>
      <c r="G72" s="178">
        <v>240</v>
      </c>
      <c r="H72" s="133">
        <f>E72/Demografia!E72</f>
        <v>4.9321824907521579E-2</v>
      </c>
      <c r="I72" s="133">
        <f t="shared" si="5"/>
        <v>1.8809674715299218E-3</v>
      </c>
      <c r="J72" s="133">
        <f t="shared" si="6"/>
        <v>2.323825015976297E-3</v>
      </c>
      <c r="K72" s="132">
        <f>E72/Demografia!E72*1000</f>
        <v>49.321824907521581</v>
      </c>
      <c r="L72" s="148">
        <v>111</v>
      </c>
      <c r="M72" s="148">
        <v>109</v>
      </c>
      <c r="N72" s="148">
        <v>93</v>
      </c>
      <c r="O72" s="148">
        <v>108</v>
      </c>
      <c r="P72" s="148">
        <v>35</v>
      </c>
      <c r="Q72" s="148">
        <v>13</v>
      </c>
      <c r="R72" s="148">
        <v>0</v>
      </c>
      <c r="S72" s="176">
        <v>3</v>
      </c>
      <c r="T72" s="177">
        <v>0</v>
      </c>
      <c r="U72" s="173">
        <f>Demografia!E72/'Pomoc społeczna'!S72</f>
        <v>1622</v>
      </c>
      <c r="V72" s="97">
        <f>'Pomoc społeczna'!F72/'Pomoc społeczna'!S72</f>
        <v>30.666666666666668</v>
      </c>
      <c r="W72" s="222">
        <v>1</v>
      </c>
      <c r="X72" s="223">
        <v>8</v>
      </c>
      <c r="Y72" s="98" t="str">
        <f t="shared" si="7"/>
        <v>TAK</v>
      </c>
      <c r="Z72" s="150">
        <v>10</v>
      </c>
      <c r="AA72" s="151">
        <f>Z72/Demografia!M72</f>
        <v>9.433962264150943E-3</v>
      </c>
      <c r="AB72" s="186">
        <v>0</v>
      </c>
      <c r="AC72" s="183">
        <v>9</v>
      </c>
      <c r="AD72" s="182">
        <f t="shared" si="8"/>
        <v>0</v>
      </c>
      <c r="AE72" s="182">
        <v>0</v>
      </c>
      <c r="AF72" s="182">
        <v>0</v>
      </c>
      <c r="AG72" s="199" t="s">
        <v>529</v>
      </c>
      <c r="AH72" s="151" t="str">
        <f t="shared" si="9"/>
        <v>TAK</v>
      </c>
      <c r="AI72" s="204" t="s">
        <v>530</v>
      </c>
      <c r="AJ72" s="204" t="s">
        <v>529</v>
      </c>
      <c r="AK72" s="204" t="s">
        <v>530</v>
      </c>
      <c r="AL72" s="149" t="s">
        <v>529</v>
      </c>
      <c r="AQ72" s="19"/>
      <c r="AW72"/>
    </row>
    <row r="73" spans="1:49">
      <c r="A73" s="2">
        <v>99</v>
      </c>
      <c r="B73" s="9" t="s">
        <v>120</v>
      </c>
      <c r="C73" s="4" t="s">
        <v>125</v>
      </c>
      <c r="D73" s="50" t="s">
        <v>17</v>
      </c>
      <c r="E73" s="96">
        <v>270</v>
      </c>
      <c r="F73" s="96">
        <v>101</v>
      </c>
      <c r="G73" s="178">
        <v>270</v>
      </c>
      <c r="H73" s="133">
        <f>E73/Demografia!E73</f>
        <v>6.6469719350073855E-2</v>
      </c>
      <c r="I73" s="133">
        <f t="shared" si="5"/>
        <v>2.0649751589621968E-3</v>
      </c>
      <c r="J73" s="133">
        <f t="shared" si="6"/>
        <v>2.6143031429733342E-3</v>
      </c>
      <c r="K73" s="132">
        <f>E73/Demografia!E73*1000</f>
        <v>66.469719350073859</v>
      </c>
      <c r="L73" s="148">
        <v>33</v>
      </c>
      <c r="M73" s="148">
        <v>79</v>
      </c>
      <c r="N73" s="148">
        <v>77</v>
      </c>
      <c r="O73" s="148">
        <v>41</v>
      </c>
      <c r="P73" s="148">
        <v>29</v>
      </c>
      <c r="Q73" s="148">
        <v>14</v>
      </c>
      <c r="R73" s="148">
        <v>0</v>
      </c>
      <c r="S73" s="176">
        <v>3</v>
      </c>
      <c r="T73" s="177">
        <v>0</v>
      </c>
      <c r="U73" s="173">
        <f>Demografia!E73/'Pomoc społeczna'!S73</f>
        <v>1354</v>
      </c>
      <c r="V73" s="97">
        <f>'Pomoc społeczna'!F73/'Pomoc społeczna'!S73</f>
        <v>33.666666666666664</v>
      </c>
      <c r="W73" s="222">
        <v>1</v>
      </c>
      <c r="X73" s="223">
        <v>18</v>
      </c>
      <c r="Y73" s="98" t="str">
        <f t="shared" si="7"/>
        <v>TAK</v>
      </c>
      <c r="Z73" s="150">
        <v>13</v>
      </c>
      <c r="AA73" s="151">
        <f>Z73/Demografia!M73</f>
        <v>1.5970515970515971E-2</v>
      </c>
      <c r="AB73" s="186">
        <v>0</v>
      </c>
      <c r="AC73" s="183">
        <v>0</v>
      </c>
      <c r="AD73" s="182">
        <f t="shared" si="8"/>
        <v>0</v>
      </c>
      <c r="AE73" s="182">
        <v>0</v>
      </c>
      <c r="AF73" s="182">
        <v>0</v>
      </c>
      <c r="AG73" s="199" t="s">
        <v>529</v>
      </c>
      <c r="AH73" s="151" t="str">
        <f t="shared" si="9"/>
        <v>NIE</v>
      </c>
      <c r="AI73" s="204" t="s">
        <v>530</v>
      </c>
      <c r="AJ73" s="204" t="s">
        <v>530</v>
      </c>
      <c r="AK73" s="204" t="s">
        <v>530</v>
      </c>
      <c r="AL73" s="149" t="s">
        <v>530</v>
      </c>
      <c r="AQ73" s="19"/>
      <c r="AW73"/>
    </row>
    <row r="74" spans="1:49">
      <c r="A74" s="2">
        <v>135</v>
      </c>
      <c r="B74" s="9" t="s">
        <v>154</v>
      </c>
      <c r="C74" s="4" t="s">
        <v>163</v>
      </c>
      <c r="D74" s="50" t="s">
        <v>17</v>
      </c>
      <c r="E74" s="96">
        <v>170</v>
      </c>
      <c r="F74" s="96">
        <v>99</v>
      </c>
      <c r="G74" s="178">
        <v>170</v>
      </c>
      <c r="H74" s="133">
        <f>E74/Demografia!E74</f>
        <v>3.9434006031083275E-2</v>
      </c>
      <c r="I74" s="133">
        <f t="shared" si="5"/>
        <v>2.0240845617550242E-3</v>
      </c>
      <c r="J74" s="133">
        <f t="shared" si="6"/>
        <v>1.6460427196498771E-3</v>
      </c>
      <c r="K74" s="132">
        <f>E74/Demografia!E74*1000</f>
        <v>39.434006031083278</v>
      </c>
      <c r="L74" s="148">
        <v>108</v>
      </c>
      <c r="M74" s="148">
        <v>99</v>
      </c>
      <c r="N74" s="148">
        <v>63</v>
      </c>
      <c r="O74" s="148">
        <v>46</v>
      </c>
      <c r="P74" s="148">
        <v>16</v>
      </c>
      <c r="Q74" s="148">
        <v>1</v>
      </c>
      <c r="R74" s="148">
        <v>0</v>
      </c>
      <c r="S74" s="176">
        <v>3</v>
      </c>
      <c r="T74" s="177">
        <v>0</v>
      </c>
      <c r="U74" s="173">
        <f>Demografia!E74/'Pomoc społeczna'!S74</f>
        <v>1437</v>
      </c>
      <c r="V74" s="97">
        <f>'Pomoc społeczna'!F74/'Pomoc społeczna'!S74</f>
        <v>33</v>
      </c>
      <c r="W74" s="222">
        <v>1</v>
      </c>
      <c r="X74" s="223">
        <v>8</v>
      </c>
      <c r="Y74" s="98" t="str">
        <f t="shared" si="7"/>
        <v>TAK</v>
      </c>
      <c r="Z74" s="150">
        <v>18</v>
      </c>
      <c r="AA74" s="151">
        <f>Z74/Demografia!M74</f>
        <v>1.8311291963377416E-2</v>
      </c>
      <c r="AB74" s="186">
        <v>0</v>
      </c>
      <c r="AC74" s="183">
        <v>0</v>
      </c>
      <c r="AD74" s="182">
        <f t="shared" si="8"/>
        <v>0</v>
      </c>
      <c r="AE74" s="182">
        <v>0</v>
      </c>
      <c r="AF74" s="182">
        <v>0</v>
      </c>
      <c r="AG74" s="199" t="s">
        <v>529</v>
      </c>
      <c r="AH74" s="151" t="str">
        <f t="shared" si="9"/>
        <v>NIE</v>
      </c>
      <c r="AI74" s="204" t="s">
        <v>530</v>
      </c>
      <c r="AJ74" s="204" t="s">
        <v>530</v>
      </c>
      <c r="AK74" s="204" t="s">
        <v>530</v>
      </c>
      <c r="AL74" s="149" t="s">
        <v>530</v>
      </c>
      <c r="AQ74" s="19"/>
      <c r="AW74"/>
    </row>
    <row r="75" spans="1:49">
      <c r="A75" s="2">
        <v>109</v>
      </c>
      <c r="B75" s="9" t="s">
        <v>132</v>
      </c>
      <c r="C75" s="4" t="s">
        <v>135</v>
      </c>
      <c r="D75" s="50" t="s">
        <v>17</v>
      </c>
      <c r="E75" s="96">
        <v>764</v>
      </c>
      <c r="F75" s="96">
        <v>337</v>
      </c>
      <c r="G75" s="178">
        <v>764</v>
      </c>
      <c r="H75" s="133">
        <f>E75/Demografia!E75</f>
        <v>3.595294117647059E-2</v>
      </c>
      <c r="I75" s="133">
        <f t="shared" si="5"/>
        <v>6.8900656294085174E-3</v>
      </c>
      <c r="J75" s="133">
        <f t="shared" si="6"/>
        <v>7.3975096341912117E-3</v>
      </c>
      <c r="K75" s="132">
        <f>E75/Demografia!E75*1000</f>
        <v>35.952941176470588</v>
      </c>
      <c r="L75" s="148">
        <v>293</v>
      </c>
      <c r="M75" s="148">
        <v>162</v>
      </c>
      <c r="N75" s="148">
        <v>268</v>
      </c>
      <c r="O75" s="148">
        <v>338</v>
      </c>
      <c r="P75" s="148">
        <v>106</v>
      </c>
      <c r="Q75" s="148">
        <v>17</v>
      </c>
      <c r="R75" s="148">
        <v>4</v>
      </c>
      <c r="S75" s="176">
        <v>10</v>
      </c>
      <c r="T75" s="177">
        <v>9</v>
      </c>
      <c r="U75" s="173">
        <f>Demografia!E75/'Pomoc społeczna'!S75</f>
        <v>2125</v>
      </c>
      <c r="V75" s="97">
        <f>'Pomoc społeczna'!F75/'Pomoc społeczna'!S75</f>
        <v>33.700000000000003</v>
      </c>
      <c r="W75" s="222">
        <v>4</v>
      </c>
      <c r="X75" s="223">
        <v>48</v>
      </c>
      <c r="Y75" s="98" t="str">
        <f t="shared" si="7"/>
        <v>TAK</v>
      </c>
      <c r="Z75" s="150">
        <v>60</v>
      </c>
      <c r="AA75" s="151">
        <f>Z75/Demografia!M75</f>
        <v>1.5965939329430547E-2</v>
      </c>
      <c r="AB75" s="186">
        <v>39</v>
      </c>
      <c r="AC75" s="183">
        <v>9</v>
      </c>
      <c r="AD75" s="182">
        <f t="shared" si="8"/>
        <v>15</v>
      </c>
      <c r="AE75" s="182">
        <v>15</v>
      </c>
      <c r="AF75" s="182">
        <v>0</v>
      </c>
      <c r="AG75" s="199" t="s">
        <v>529</v>
      </c>
      <c r="AH75" s="151" t="str">
        <f t="shared" si="9"/>
        <v>NIE</v>
      </c>
      <c r="AI75" s="204" t="s">
        <v>530</v>
      </c>
      <c r="AJ75" s="204" t="s">
        <v>530</v>
      </c>
      <c r="AK75" s="204" t="s">
        <v>530</v>
      </c>
      <c r="AL75" s="149" t="s">
        <v>529</v>
      </c>
      <c r="AQ75" s="19"/>
      <c r="AW75"/>
    </row>
    <row r="76" spans="1:49">
      <c r="A76" s="2">
        <v>136</v>
      </c>
      <c r="B76" s="9" t="s">
        <v>154</v>
      </c>
      <c r="C76" s="4" t="s">
        <v>164</v>
      </c>
      <c r="D76" s="50" t="s">
        <v>31</v>
      </c>
      <c r="E76" s="96">
        <v>690</v>
      </c>
      <c r="F76" s="96">
        <v>307</v>
      </c>
      <c r="G76" s="178">
        <v>690</v>
      </c>
      <c r="H76" s="133">
        <f>E76/Demografia!E76</f>
        <v>0.10219194312796208</v>
      </c>
      <c r="I76" s="133">
        <f t="shared" si="5"/>
        <v>6.2767066713009341E-3</v>
      </c>
      <c r="J76" s="133">
        <f t="shared" si="6"/>
        <v>6.680996920931854E-3</v>
      </c>
      <c r="K76" s="132">
        <f>E76/Demografia!E76*1000</f>
        <v>102.19194312796208</v>
      </c>
      <c r="L76" s="148">
        <v>456</v>
      </c>
      <c r="M76" s="148">
        <v>486</v>
      </c>
      <c r="N76" s="148">
        <v>95</v>
      </c>
      <c r="O76" s="148">
        <v>58</v>
      </c>
      <c r="P76" s="148">
        <v>58</v>
      </c>
      <c r="Q76" s="148">
        <v>4</v>
      </c>
      <c r="R76" s="148">
        <v>0</v>
      </c>
      <c r="S76" s="176">
        <v>3</v>
      </c>
      <c r="T76" s="177">
        <v>0</v>
      </c>
      <c r="U76" s="173">
        <f>Demografia!E76/'Pomoc społeczna'!S76</f>
        <v>2250.6666666666665</v>
      </c>
      <c r="V76" s="97">
        <f>'Pomoc społeczna'!F76/'Pomoc społeczna'!S76</f>
        <v>102.33333333333333</v>
      </c>
      <c r="W76" s="222">
        <v>0</v>
      </c>
      <c r="X76" s="223">
        <v>0</v>
      </c>
      <c r="Y76" s="98" t="str">
        <f t="shared" si="7"/>
        <v>TAK</v>
      </c>
      <c r="Z76" s="150">
        <v>24</v>
      </c>
      <c r="AA76" s="151">
        <f>Z76/Demografia!M76</f>
        <v>1.4916096954630205E-2</v>
      </c>
      <c r="AB76" s="186">
        <v>0</v>
      </c>
      <c r="AC76" s="183">
        <v>0</v>
      </c>
      <c r="AD76" s="182">
        <f t="shared" si="8"/>
        <v>0</v>
      </c>
      <c r="AE76" s="182">
        <v>0</v>
      </c>
      <c r="AF76" s="182">
        <v>0</v>
      </c>
      <c r="AG76" s="201" t="s">
        <v>530</v>
      </c>
      <c r="AH76" s="151" t="str">
        <f t="shared" si="9"/>
        <v>TAK</v>
      </c>
      <c r="AI76" s="204" t="s">
        <v>530</v>
      </c>
      <c r="AJ76" s="204" t="s">
        <v>529</v>
      </c>
      <c r="AK76" s="204" t="s">
        <v>529</v>
      </c>
      <c r="AL76" s="149" t="s">
        <v>530</v>
      </c>
      <c r="AQ76" s="19"/>
      <c r="AW76"/>
    </row>
    <row r="77" spans="1:49">
      <c r="A77" s="2">
        <v>118</v>
      </c>
      <c r="B77" s="9" t="s">
        <v>141</v>
      </c>
      <c r="C77" s="4" t="s">
        <v>145</v>
      </c>
      <c r="D77" s="50" t="s">
        <v>17</v>
      </c>
      <c r="E77" s="96">
        <v>300</v>
      </c>
      <c r="F77" s="96">
        <v>91</v>
      </c>
      <c r="G77" s="178">
        <v>300</v>
      </c>
      <c r="H77" s="133">
        <f>E77/Demografia!E77</f>
        <v>5.1572975760701391E-2</v>
      </c>
      <c r="I77" s="133">
        <f t="shared" si="5"/>
        <v>1.8605221729263357E-3</v>
      </c>
      <c r="J77" s="133">
        <f t="shared" si="6"/>
        <v>2.9047812699703711E-3</v>
      </c>
      <c r="K77" s="132">
        <f>E77/Demografia!E77*1000</f>
        <v>51.572975760701389</v>
      </c>
      <c r="L77" s="148">
        <v>95</v>
      </c>
      <c r="M77" s="148">
        <v>55</v>
      </c>
      <c r="N77" s="148">
        <v>143</v>
      </c>
      <c r="O77" s="148">
        <v>80</v>
      </c>
      <c r="P77" s="148">
        <v>61</v>
      </c>
      <c r="Q77" s="148">
        <v>20</v>
      </c>
      <c r="R77" s="148">
        <v>0</v>
      </c>
      <c r="S77" s="176">
        <v>4</v>
      </c>
      <c r="T77" s="177">
        <v>0</v>
      </c>
      <c r="U77" s="173">
        <f>Demografia!E77/'Pomoc społeczna'!S77</f>
        <v>1454.25</v>
      </c>
      <c r="V77" s="97">
        <f>'Pomoc społeczna'!F77/'Pomoc społeczna'!S77</f>
        <v>22.75</v>
      </c>
      <c r="W77" s="222">
        <v>1</v>
      </c>
      <c r="X77" s="223">
        <v>12</v>
      </c>
      <c r="Y77" s="98" t="str">
        <f t="shared" si="7"/>
        <v>TAK</v>
      </c>
      <c r="Z77" s="150">
        <v>2</v>
      </c>
      <c r="AA77" s="151">
        <f>Z77/Demografia!M77</f>
        <v>1.7064846416382253E-3</v>
      </c>
      <c r="AB77" s="186">
        <v>0</v>
      </c>
      <c r="AC77" s="183">
        <v>18</v>
      </c>
      <c r="AD77" s="182">
        <f t="shared" si="8"/>
        <v>0</v>
      </c>
      <c r="AE77" s="182">
        <v>0</v>
      </c>
      <c r="AF77" s="182">
        <v>0</v>
      </c>
      <c r="AG77" s="199" t="s">
        <v>529</v>
      </c>
      <c r="AH77" s="151" t="str">
        <f t="shared" si="9"/>
        <v>TAK</v>
      </c>
      <c r="AI77" s="204" t="s">
        <v>530</v>
      </c>
      <c r="AJ77" s="204" t="s">
        <v>529</v>
      </c>
      <c r="AK77" s="204" t="s">
        <v>530</v>
      </c>
      <c r="AL77" s="149" t="s">
        <v>529</v>
      </c>
      <c r="AQ77" s="19"/>
      <c r="AW77"/>
    </row>
    <row r="78" spans="1:49">
      <c r="A78" s="2">
        <v>137</v>
      </c>
      <c r="B78" s="9" t="s">
        <v>154</v>
      </c>
      <c r="C78" s="4" t="s">
        <v>165</v>
      </c>
      <c r="D78" s="50" t="s">
        <v>31</v>
      </c>
      <c r="E78" s="96">
        <v>476</v>
      </c>
      <c r="F78" s="96">
        <v>243</v>
      </c>
      <c r="G78" s="178">
        <v>476</v>
      </c>
      <c r="H78" s="133">
        <f>E78/Demografia!E78</f>
        <v>5.5073469860002312E-2</v>
      </c>
      <c r="I78" s="133">
        <f t="shared" si="5"/>
        <v>4.9682075606714239E-3</v>
      </c>
      <c r="J78" s="133">
        <f t="shared" si="6"/>
        <v>4.6089196150196554E-3</v>
      </c>
      <c r="K78" s="132">
        <f>E78/Demografia!E78*1000</f>
        <v>55.073469860002312</v>
      </c>
      <c r="L78" s="148">
        <v>336</v>
      </c>
      <c r="M78" s="148">
        <v>297</v>
      </c>
      <c r="N78" s="148">
        <v>113</v>
      </c>
      <c r="O78" s="148">
        <v>171</v>
      </c>
      <c r="P78" s="148">
        <v>39</v>
      </c>
      <c r="Q78" s="148">
        <v>67</v>
      </c>
      <c r="R78" s="148">
        <v>0</v>
      </c>
      <c r="S78" s="176">
        <v>5</v>
      </c>
      <c r="T78" s="177">
        <v>0</v>
      </c>
      <c r="U78" s="173">
        <f>Demografia!E78/'Pomoc społeczna'!S78</f>
        <v>1728.6</v>
      </c>
      <c r="V78" s="97">
        <f>'Pomoc społeczna'!F78/'Pomoc społeczna'!S78</f>
        <v>48.6</v>
      </c>
      <c r="W78" s="222">
        <v>1</v>
      </c>
      <c r="X78" s="223">
        <v>15</v>
      </c>
      <c r="Y78" s="98" t="str">
        <f t="shared" si="7"/>
        <v>TAK</v>
      </c>
      <c r="Z78" s="150">
        <v>34</v>
      </c>
      <c r="AA78" s="151">
        <f>Z78/Demografia!M78</f>
        <v>1.4938488576449912E-2</v>
      </c>
      <c r="AB78" s="186">
        <v>0</v>
      </c>
      <c r="AC78" s="182">
        <v>6</v>
      </c>
      <c r="AD78" s="182">
        <f t="shared" si="8"/>
        <v>0</v>
      </c>
      <c r="AE78" s="182">
        <v>0</v>
      </c>
      <c r="AF78" s="182">
        <v>0</v>
      </c>
      <c r="AG78" s="201" t="s">
        <v>530</v>
      </c>
      <c r="AH78" s="151" t="str">
        <f t="shared" si="9"/>
        <v>NIE</v>
      </c>
      <c r="AI78" s="204" t="s">
        <v>530</v>
      </c>
      <c r="AJ78" s="204" t="s">
        <v>530</v>
      </c>
      <c r="AK78" s="204" t="s">
        <v>530</v>
      </c>
      <c r="AL78" s="149" t="s">
        <v>530</v>
      </c>
      <c r="AQ78" s="19"/>
      <c r="AW78"/>
    </row>
    <row r="79" spans="1:49">
      <c r="A79" s="2">
        <v>142</v>
      </c>
      <c r="B79" s="9" t="s">
        <v>167</v>
      </c>
      <c r="C79" s="4" t="s">
        <v>171</v>
      </c>
      <c r="D79" s="50" t="s">
        <v>31</v>
      </c>
      <c r="E79" s="96">
        <v>843</v>
      </c>
      <c r="F79" s="96">
        <v>402</v>
      </c>
      <c r="G79" s="178">
        <v>843</v>
      </c>
      <c r="H79" s="133">
        <f>E79/Demografia!E79</f>
        <v>7.9641001417099663E-2</v>
      </c>
      <c r="I79" s="133">
        <f t="shared" si="5"/>
        <v>8.2190100386416148E-3</v>
      </c>
      <c r="J79" s="133">
        <f t="shared" si="6"/>
        <v>8.1624353686167439E-3</v>
      </c>
      <c r="K79" s="132">
        <f>E79/Demografia!E79*1000</f>
        <v>79.641001417099659</v>
      </c>
      <c r="L79" s="148">
        <v>329</v>
      </c>
      <c r="M79" s="148">
        <v>366</v>
      </c>
      <c r="N79" s="148">
        <v>272</v>
      </c>
      <c r="O79" s="148">
        <v>391</v>
      </c>
      <c r="P79" s="148">
        <v>122</v>
      </c>
      <c r="Q79" s="148">
        <v>43</v>
      </c>
      <c r="R79" s="148">
        <v>4</v>
      </c>
      <c r="S79" s="176">
        <v>6</v>
      </c>
      <c r="T79" s="177">
        <v>0</v>
      </c>
      <c r="U79" s="173">
        <f>Demografia!E79/'Pomoc społeczna'!S79</f>
        <v>1764.1666666666667</v>
      </c>
      <c r="V79" s="97">
        <f>'Pomoc społeczna'!F79/'Pomoc społeczna'!S79</f>
        <v>67</v>
      </c>
      <c r="W79" s="222">
        <v>1</v>
      </c>
      <c r="X79" s="223">
        <v>19</v>
      </c>
      <c r="Y79" s="98" t="str">
        <f t="shared" si="7"/>
        <v>TAK</v>
      </c>
      <c r="Z79" s="150">
        <v>31</v>
      </c>
      <c r="AA79" s="151">
        <f>Z79/Demografia!M79</f>
        <v>1.4560826679192109E-2</v>
      </c>
      <c r="AB79" s="186">
        <v>0</v>
      </c>
      <c r="AC79" s="182">
        <v>0</v>
      </c>
      <c r="AD79" s="182">
        <f t="shared" si="8"/>
        <v>0</v>
      </c>
      <c r="AE79" s="182">
        <v>0</v>
      </c>
      <c r="AF79" s="182">
        <v>0</v>
      </c>
      <c r="AG79" s="201" t="s">
        <v>530</v>
      </c>
      <c r="AH79" s="151" t="str">
        <f t="shared" si="9"/>
        <v>TAK</v>
      </c>
      <c r="AI79" s="204" t="s">
        <v>530</v>
      </c>
      <c r="AJ79" s="204" t="s">
        <v>529</v>
      </c>
      <c r="AK79" s="204" t="s">
        <v>530</v>
      </c>
      <c r="AL79" s="149" t="s">
        <v>530</v>
      </c>
      <c r="AQ79" s="19"/>
      <c r="AW79"/>
    </row>
    <row r="80" spans="1:49">
      <c r="A80" s="2">
        <v>43</v>
      </c>
      <c r="B80" s="9" t="s">
        <v>58</v>
      </c>
      <c r="C80" s="4" t="s">
        <v>61</v>
      </c>
      <c r="D80" s="50" t="s">
        <v>31</v>
      </c>
      <c r="E80" s="96">
        <v>478</v>
      </c>
      <c r="F80" s="96">
        <v>158</v>
      </c>
      <c r="G80" s="178">
        <v>478</v>
      </c>
      <c r="H80" s="133">
        <f>E80/Demografia!E80</f>
        <v>6.5282709642174266E-2</v>
      </c>
      <c r="I80" s="133">
        <f t="shared" si="5"/>
        <v>3.2303571793666046E-3</v>
      </c>
      <c r="J80" s="133">
        <f t="shared" si="6"/>
        <v>4.6282848234861246E-3</v>
      </c>
      <c r="K80" s="132">
        <f>E80/Demografia!E80*1000</f>
        <v>65.282709642174268</v>
      </c>
      <c r="L80" s="148">
        <v>284</v>
      </c>
      <c r="M80" s="148">
        <v>347</v>
      </c>
      <c r="N80" s="148">
        <v>106</v>
      </c>
      <c r="O80" s="148">
        <v>208</v>
      </c>
      <c r="P80" s="148">
        <v>132</v>
      </c>
      <c r="Q80" s="148">
        <v>15</v>
      </c>
      <c r="R80" s="148">
        <v>1</v>
      </c>
      <c r="S80" s="176">
        <v>4</v>
      </c>
      <c r="T80" s="177">
        <v>0</v>
      </c>
      <c r="U80" s="173">
        <f>Demografia!E80/'Pomoc społeczna'!S80</f>
        <v>1830.5</v>
      </c>
      <c r="V80" s="97">
        <f>'Pomoc społeczna'!F80/'Pomoc społeczna'!S80</f>
        <v>39.5</v>
      </c>
      <c r="W80" s="222">
        <v>2</v>
      </c>
      <c r="X80" s="223">
        <v>21</v>
      </c>
      <c r="Y80" s="98" t="str">
        <f t="shared" si="7"/>
        <v>TAK</v>
      </c>
      <c r="Z80" s="150">
        <v>9</v>
      </c>
      <c r="AA80" s="151">
        <f>Z80/Demografia!M80</f>
        <v>5.5113288426209429E-3</v>
      </c>
      <c r="AB80" s="186">
        <v>0</v>
      </c>
      <c r="AC80" s="182">
        <v>8</v>
      </c>
      <c r="AD80" s="182">
        <f t="shared" si="8"/>
        <v>18</v>
      </c>
      <c r="AE80" s="182">
        <v>18</v>
      </c>
      <c r="AF80" s="182">
        <v>0</v>
      </c>
      <c r="AG80" s="201" t="s">
        <v>530</v>
      </c>
      <c r="AH80" s="151" t="str">
        <f t="shared" si="9"/>
        <v>NIE</v>
      </c>
      <c r="AI80" s="204" t="s">
        <v>530</v>
      </c>
      <c r="AJ80" s="204" t="s">
        <v>530</v>
      </c>
      <c r="AK80" s="204" t="s">
        <v>530</v>
      </c>
      <c r="AL80" s="149" t="s">
        <v>530</v>
      </c>
      <c r="AQ80" s="19"/>
      <c r="AW80"/>
    </row>
    <row r="81" spans="1:49">
      <c r="A81" s="2">
        <v>110</v>
      </c>
      <c r="B81" s="9" t="s">
        <v>132</v>
      </c>
      <c r="C81" s="4" t="s">
        <v>136</v>
      </c>
      <c r="D81" s="50" t="s">
        <v>17</v>
      </c>
      <c r="E81" s="96">
        <v>345</v>
      </c>
      <c r="F81" s="96">
        <v>115</v>
      </c>
      <c r="G81" s="178">
        <v>345</v>
      </c>
      <c r="H81" s="133">
        <f>E81/Demografia!E81</f>
        <v>4.2782738095238096E-2</v>
      </c>
      <c r="I81" s="133">
        <f t="shared" si="5"/>
        <v>2.3512093394124022E-3</v>
      </c>
      <c r="J81" s="133">
        <f t="shared" si="6"/>
        <v>3.340498460465927E-3</v>
      </c>
      <c r="K81" s="132">
        <f>E81/Demografia!E81*1000</f>
        <v>42.782738095238095</v>
      </c>
      <c r="L81" s="148">
        <v>73</v>
      </c>
      <c r="M81" s="148">
        <v>85</v>
      </c>
      <c r="N81" s="148">
        <v>96</v>
      </c>
      <c r="O81" s="148">
        <v>137</v>
      </c>
      <c r="P81" s="148">
        <v>86</v>
      </c>
      <c r="Q81" s="148">
        <v>3</v>
      </c>
      <c r="R81" s="148">
        <v>1</v>
      </c>
      <c r="S81" s="176">
        <v>5</v>
      </c>
      <c r="T81" s="177">
        <v>0</v>
      </c>
      <c r="U81" s="173">
        <f>Demografia!E81/'Pomoc społeczna'!S81</f>
        <v>1612.8</v>
      </c>
      <c r="V81" s="97">
        <f>'Pomoc społeczna'!F81/'Pomoc społeczna'!S81</f>
        <v>23</v>
      </c>
      <c r="W81" s="222">
        <v>1</v>
      </c>
      <c r="X81" s="223">
        <v>8</v>
      </c>
      <c r="Y81" s="98" t="str">
        <f t="shared" si="7"/>
        <v>NIE</v>
      </c>
      <c r="Z81" s="150">
        <v>0</v>
      </c>
      <c r="AA81" s="151">
        <f>Z81/Demografia!M81</f>
        <v>0</v>
      </c>
      <c r="AB81" s="186">
        <v>0</v>
      </c>
      <c r="AC81" s="182">
        <v>11</v>
      </c>
      <c r="AD81" s="182">
        <f t="shared" si="8"/>
        <v>5</v>
      </c>
      <c r="AE81" s="182">
        <v>0</v>
      </c>
      <c r="AF81" s="182">
        <v>5</v>
      </c>
      <c r="AG81" s="199" t="s">
        <v>529</v>
      </c>
      <c r="AH81" s="151" t="str">
        <f t="shared" si="9"/>
        <v>TAK</v>
      </c>
      <c r="AI81" s="204" t="s">
        <v>530</v>
      </c>
      <c r="AJ81" s="204" t="s">
        <v>529</v>
      </c>
      <c r="AK81" s="204" t="s">
        <v>530</v>
      </c>
      <c r="AL81" s="149" t="s">
        <v>530</v>
      </c>
      <c r="AQ81" s="19"/>
      <c r="AW81"/>
    </row>
    <row r="82" spans="1:49">
      <c r="A82" s="2">
        <v>111</v>
      </c>
      <c r="B82" s="9" t="s">
        <v>132</v>
      </c>
      <c r="C82" s="4" t="s">
        <v>137</v>
      </c>
      <c r="D82" s="50" t="s">
        <v>17</v>
      </c>
      <c r="E82" s="96">
        <v>517</v>
      </c>
      <c r="F82" s="96">
        <v>188</v>
      </c>
      <c r="G82" s="178">
        <v>517</v>
      </c>
      <c r="H82" s="133">
        <f>E82/Demografia!E82</f>
        <v>4.7055611176845362E-2</v>
      </c>
      <c r="I82" s="133">
        <f t="shared" si="5"/>
        <v>3.8437161374741879E-3</v>
      </c>
      <c r="J82" s="133">
        <f t="shared" si="6"/>
        <v>5.0059063885822732E-3</v>
      </c>
      <c r="K82" s="132">
        <f>E82/Demografia!E82*1000</f>
        <v>47.05561117684536</v>
      </c>
      <c r="L82" s="148">
        <v>113</v>
      </c>
      <c r="M82" s="148">
        <v>148</v>
      </c>
      <c r="N82" s="148">
        <v>218</v>
      </c>
      <c r="O82" s="148">
        <v>179</v>
      </c>
      <c r="P82" s="148">
        <v>207</v>
      </c>
      <c r="Q82" s="148">
        <v>44</v>
      </c>
      <c r="R82" s="148">
        <v>0</v>
      </c>
      <c r="S82" s="176">
        <v>5</v>
      </c>
      <c r="T82" s="177">
        <v>5</v>
      </c>
      <c r="U82" s="173">
        <f>Demografia!E82/'Pomoc społeczna'!S82</f>
        <v>2197.4</v>
      </c>
      <c r="V82" s="97">
        <f>'Pomoc społeczna'!F82/'Pomoc społeczna'!S82</f>
        <v>37.6</v>
      </c>
      <c r="W82" s="222">
        <v>1</v>
      </c>
      <c r="X82" s="223">
        <v>10</v>
      </c>
      <c r="Y82" s="98" t="str">
        <f t="shared" si="7"/>
        <v>TAK</v>
      </c>
      <c r="Z82" s="150">
        <v>22</v>
      </c>
      <c r="AA82" s="151">
        <f>Z82/Demografia!M82</f>
        <v>1.1976047904191617E-2</v>
      </c>
      <c r="AB82" s="186">
        <v>7</v>
      </c>
      <c r="AC82" s="182">
        <v>0</v>
      </c>
      <c r="AD82" s="182">
        <f t="shared" si="8"/>
        <v>0</v>
      </c>
      <c r="AE82" s="182">
        <v>0</v>
      </c>
      <c r="AF82" s="182">
        <v>0</v>
      </c>
      <c r="AG82" s="199" t="s">
        <v>529</v>
      </c>
      <c r="AH82" s="151" t="str">
        <f t="shared" si="9"/>
        <v>NIE</v>
      </c>
      <c r="AI82" s="204" t="s">
        <v>530</v>
      </c>
      <c r="AJ82" s="204" t="s">
        <v>530</v>
      </c>
      <c r="AK82" s="204" t="s">
        <v>530</v>
      </c>
      <c r="AL82" s="149" t="s">
        <v>529</v>
      </c>
      <c r="AQ82" s="19"/>
      <c r="AW82"/>
    </row>
    <row r="83" spans="1:49" ht="15.75" customHeight="1">
      <c r="A83" s="2">
        <v>65</v>
      </c>
      <c r="B83" s="9" t="s">
        <v>83</v>
      </c>
      <c r="C83" s="4" t="s">
        <v>84</v>
      </c>
      <c r="D83" s="50" t="s">
        <v>16</v>
      </c>
      <c r="E83" s="96">
        <v>6801</v>
      </c>
      <c r="F83" s="96">
        <v>4250</v>
      </c>
      <c r="G83" s="178">
        <v>6801</v>
      </c>
      <c r="H83" s="133">
        <f>E83/Demografia!E83</f>
        <v>2.0834226826862399E-2</v>
      </c>
      <c r="I83" s="133">
        <f t="shared" si="5"/>
        <v>8.6892519065240953E-2</v>
      </c>
      <c r="J83" s="133">
        <f t="shared" si="6"/>
        <v>6.5851391390228317E-2</v>
      </c>
      <c r="K83" s="132">
        <f>E83/Demografia!E83*1000</f>
        <v>20.834226826862398</v>
      </c>
      <c r="L83" s="148">
        <v>2806</v>
      </c>
      <c r="M83" s="148">
        <v>1670</v>
      </c>
      <c r="N83" s="148">
        <v>3199</v>
      </c>
      <c r="O83" s="148">
        <v>2868</v>
      </c>
      <c r="P83" s="148">
        <v>2164</v>
      </c>
      <c r="Q83" s="148">
        <v>336</v>
      </c>
      <c r="R83" s="148">
        <v>47</v>
      </c>
      <c r="S83" s="176">
        <v>136</v>
      </c>
      <c r="T83" s="177">
        <v>0</v>
      </c>
      <c r="U83" s="173">
        <f>Demografia!E83/'Pomoc społeczna'!S83</f>
        <v>2400.25</v>
      </c>
      <c r="V83" s="97">
        <f>'Pomoc społeczna'!F83/'Pomoc społeczna'!S83</f>
        <v>31.25</v>
      </c>
      <c r="W83" s="222">
        <v>11</v>
      </c>
      <c r="X83" s="223">
        <v>159</v>
      </c>
      <c r="Y83" s="98" t="str">
        <f t="shared" si="7"/>
        <v>TAK</v>
      </c>
      <c r="Z83" s="150">
        <v>987</v>
      </c>
      <c r="AA83" s="151">
        <f>Z83/Demografia!M83</f>
        <v>1.1055231353397775E-2</v>
      </c>
      <c r="AB83" s="186">
        <v>0</v>
      </c>
      <c r="AC83" s="182">
        <v>189</v>
      </c>
      <c r="AD83" s="182">
        <f t="shared" si="8"/>
        <v>63</v>
      </c>
      <c r="AE83" s="182">
        <v>19</v>
      </c>
      <c r="AF83" s="182">
        <v>44</v>
      </c>
      <c r="AG83" s="199" t="s">
        <v>529</v>
      </c>
      <c r="AH83" s="151" t="str">
        <f t="shared" si="9"/>
        <v>TAK</v>
      </c>
      <c r="AI83" s="204" t="s">
        <v>530</v>
      </c>
      <c r="AJ83" s="204" t="s">
        <v>529</v>
      </c>
      <c r="AK83" s="204" t="s">
        <v>529</v>
      </c>
      <c r="AL83" s="149" t="s">
        <v>529</v>
      </c>
      <c r="AQ83" s="19"/>
      <c r="AW83"/>
    </row>
    <row r="84" spans="1:49">
      <c r="A84" s="2">
        <v>66</v>
      </c>
      <c r="B84" s="9" t="s">
        <v>85</v>
      </c>
      <c r="C84" s="4" t="s">
        <v>86</v>
      </c>
      <c r="D84" s="50" t="s">
        <v>16</v>
      </c>
      <c r="E84" s="96">
        <v>5352</v>
      </c>
      <c r="F84" s="96">
        <v>3026</v>
      </c>
      <c r="G84" s="178">
        <v>5352</v>
      </c>
      <c r="H84" s="133">
        <f>E84/Demografia!E84</f>
        <v>6.0366802770195585E-2</v>
      </c>
      <c r="I84" s="133">
        <f t="shared" si="5"/>
        <v>6.1867473574451555E-2</v>
      </c>
      <c r="J84" s="133">
        <f t="shared" si="6"/>
        <v>5.1821297856271424E-2</v>
      </c>
      <c r="K84" s="132">
        <f>E84/Demografia!E84*1000</f>
        <v>60.366802770195584</v>
      </c>
      <c r="L84" s="148">
        <v>3617</v>
      </c>
      <c r="M84" s="148">
        <v>3248</v>
      </c>
      <c r="N84" s="148">
        <v>2069</v>
      </c>
      <c r="O84" s="148">
        <v>1752</v>
      </c>
      <c r="P84" s="148">
        <v>2119</v>
      </c>
      <c r="Q84" s="148">
        <v>667</v>
      </c>
      <c r="R84" s="148">
        <v>104</v>
      </c>
      <c r="S84" s="176">
        <v>43</v>
      </c>
      <c r="T84" s="177">
        <v>27</v>
      </c>
      <c r="U84" s="173">
        <f>Demografia!E84/'Pomoc społeczna'!S84</f>
        <v>2061.8139534883721</v>
      </c>
      <c r="V84" s="97">
        <f>'Pomoc społeczna'!F84/'Pomoc społeczna'!S84</f>
        <v>70.372093023255815</v>
      </c>
      <c r="W84" s="222">
        <v>9</v>
      </c>
      <c r="X84" s="223">
        <v>98</v>
      </c>
      <c r="Y84" s="98" t="str">
        <f t="shared" si="7"/>
        <v>TAK</v>
      </c>
      <c r="Z84" s="150">
        <v>629</v>
      </c>
      <c r="AA84" s="151">
        <f>Z84/Demografia!M84</f>
        <v>2.6711397995583488E-2</v>
      </c>
      <c r="AB84" s="186">
        <v>0</v>
      </c>
      <c r="AC84" s="182">
        <v>43</v>
      </c>
      <c r="AD84" s="182">
        <f t="shared" si="8"/>
        <v>32</v>
      </c>
      <c r="AE84" s="182">
        <v>32</v>
      </c>
      <c r="AF84" s="182">
        <v>0</v>
      </c>
      <c r="AG84" s="199" t="s">
        <v>529</v>
      </c>
      <c r="AH84" s="151" t="str">
        <f t="shared" si="9"/>
        <v>TAK</v>
      </c>
      <c r="AI84" s="204" t="s">
        <v>530</v>
      </c>
      <c r="AJ84" s="204" t="s">
        <v>529</v>
      </c>
      <c r="AK84" s="204" t="s">
        <v>530</v>
      </c>
      <c r="AL84" s="149" t="s">
        <v>529</v>
      </c>
      <c r="AQ84" s="19"/>
      <c r="AW84"/>
    </row>
    <row r="85" spans="1:49" ht="14.25" customHeight="1">
      <c r="A85" s="2">
        <v>67</v>
      </c>
      <c r="B85" s="9" t="s">
        <v>87</v>
      </c>
      <c r="C85" s="4" t="s">
        <v>88</v>
      </c>
      <c r="D85" s="50" t="s">
        <v>16</v>
      </c>
      <c r="E85" s="96">
        <v>5765</v>
      </c>
      <c r="F85" s="96">
        <v>3408</v>
      </c>
      <c r="G85" s="178">
        <v>5765</v>
      </c>
      <c r="H85" s="133">
        <f>E85/Demografia!E85</f>
        <v>2.9598862253620919E-2</v>
      </c>
      <c r="I85" s="133">
        <f t="shared" si="5"/>
        <v>6.9677577641021449E-2</v>
      </c>
      <c r="J85" s="133">
        <f t="shared" si="6"/>
        <v>5.5820213404597301E-2</v>
      </c>
      <c r="K85" s="132">
        <f>E85/Demografia!E85*1000</f>
        <v>29.598862253620918</v>
      </c>
      <c r="L85" s="148">
        <v>2132</v>
      </c>
      <c r="M85" s="148">
        <v>1758</v>
      </c>
      <c r="N85" s="148">
        <v>2018</v>
      </c>
      <c r="O85" s="148">
        <v>2744</v>
      </c>
      <c r="P85" s="148">
        <v>1542</v>
      </c>
      <c r="Q85" s="148">
        <v>265</v>
      </c>
      <c r="R85" s="148">
        <v>85</v>
      </c>
      <c r="S85" s="176">
        <v>76</v>
      </c>
      <c r="T85" s="177">
        <v>0</v>
      </c>
      <c r="U85" s="173">
        <f>Demografia!E85/'Pomoc społeczna'!S85</f>
        <v>2562.7763157894738</v>
      </c>
      <c r="V85" s="97">
        <f>'Pomoc społeczna'!F85/'Pomoc społeczna'!S85</f>
        <v>44.842105263157897</v>
      </c>
      <c r="W85" s="222">
        <v>10</v>
      </c>
      <c r="X85" s="223">
        <v>114</v>
      </c>
      <c r="Y85" s="98" t="str">
        <f t="shared" si="7"/>
        <v>TAK</v>
      </c>
      <c r="Z85" s="150">
        <v>729</v>
      </c>
      <c r="AA85" s="151">
        <f>Z85/Demografia!M85</f>
        <v>1.4549736547980202E-2</v>
      </c>
      <c r="AB85" s="186">
        <v>0</v>
      </c>
      <c r="AC85" s="182">
        <v>74</v>
      </c>
      <c r="AD85" s="182">
        <f t="shared" si="8"/>
        <v>102</v>
      </c>
      <c r="AE85" s="182">
        <v>102</v>
      </c>
      <c r="AF85" s="182">
        <v>0</v>
      </c>
      <c r="AG85" s="199" t="s">
        <v>529</v>
      </c>
      <c r="AH85" s="151" t="str">
        <f t="shared" si="9"/>
        <v>TAK</v>
      </c>
      <c r="AI85" s="204" t="s">
        <v>529</v>
      </c>
      <c r="AJ85" s="204" t="s">
        <v>529</v>
      </c>
      <c r="AK85" s="204" t="s">
        <v>529</v>
      </c>
      <c r="AL85" s="149" t="s">
        <v>529</v>
      </c>
      <c r="AQ85" s="19"/>
      <c r="AW85"/>
    </row>
    <row r="86" spans="1:49">
      <c r="A86" s="2">
        <v>68</v>
      </c>
      <c r="B86" s="9" t="s">
        <v>89</v>
      </c>
      <c r="C86" s="4" t="s">
        <v>90</v>
      </c>
      <c r="D86" s="50" t="s">
        <v>16</v>
      </c>
      <c r="E86" s="96">
        <v>5842</v>
      </c>
      <c r="F86" s="96">
        <v>3581</v>
      </c>
      <c r="G86" s="178">
        <v>5842</v>
      </c>
      <c r="H86" s="133">
        <f>E86/Demografia!E86</f>
        <v>5.7952324739353418E-2</v>
      </c>
      <c r="I86" s="133">
        <f t="shared" si="5"/>
        <v>7.3214614299441844E-2</v>
      </c>
      <c r="J86" s="133">
        <f t="shared" si="6"/>
        <v>5.6565773930556361E-2</v>
      </c>
      <c r="K86" s="132">
        <f>E86/Demografia!E86*1000</f>
        <v>57.952324739353415</v>
      </c>
      <c r="L86" s="148">
        <v>3913</v>
      </c>
      <c r="M86" s="148">
        <v>3847</v>
      </c>
      <c r="N86" s="148">
        <v>1498</v>
      </c>
      <c r="O86" s="148">
        <v>1991</v>
      </c>
      <c r="P86" s="148">
        <v>2309</v>
      </c>
      <c r="Q86" s="148">
        <v>85</v>
      </c>
      <c r="R86" s="148">
        <v>6</v>
      </c>
      <c r="S86" s="176">
        <v>78</v>
      </c>
      <c r="T86" s="177">
        <v>13</v>
      </c>
      <c r="U86" s="173">
        <f>Demografia!E86/'Pomoc społeczna'!S86</f>
        <v>1292.3974358974358</v>
      </c>
      <c r="V86" s="97">
        <f>'Pomoc społeczna'!F86/'Pomoc społeczna'!S86</f>
        <v>45.910256410256409</v>
      </c>
      <c r="W86" s="222">
        <v>7</v>
      </c>
      <c r="X86" s="223">
        <v>153</v>
      </c>
      <c r="Y86" s="98" t="str">
        <f t="shared" si="7"/>
        <v>TAK</v>
      </c>
      <c r="Z86" s="150">
        <v>658</v>
      </c>
      <c r="AA86" s="151">
        <f>Z86/Demografia!M86</f>
        <v>2.2817116304875512E-2</v>
      </c>
      <c r="AB86" s="186">
        <v>0</v>
      </c>
      <c r="AC86" s="182">
        <v>128</v>
      </c>
      <c r="AD86" s="182">
        <f t="shared" si="8"/>
        <v>103</v>
      </c>
      <c r="AE86" s="182">
        <v>97</v>
      </c>
      <c r="AF86" s="182">
        <v>6</v>
      </c>
      <c r="AG86" s="199" t="s">
        <v>529</v>
      </c>
      <c r="AH86" s="151" t="str">
        <f t="shared" si="9"/>
        <v>TAK</v>
      </c>
      <c r="AI86" s="204" t="s">
        <v>529</v>
      </c>
      <c r="AJ86" s="204" t="s">
        <v>530</v>
      </c>
      <c r="AK86" s="204" t="s">
        <v>530</v>
      </c>
      <c r="AL86" s="149" t="s">
        <v>529</v>
      </c>
      <c r="AQ86" s="19"/>
      <c r="AW86"/>
    </row>
    <row r="87" spans="1:49">
      <c r="A87" s="2">
        <v>71</v>
      </c>
      <c r="B87" s="9" t="s">
        <v>91</v>
      </c>
      <c r="C87" s="4" t="s">
        <v>94</v>
      </c>
      <c r="D87" s="50" t="s">
        <v>31</v>
      </c>
      <c r="E87" s="96">
        <v>1291</v>
      </c>
      <c r="F87" s="96">
        <v>669</v>
      </c>
      <c r="G87" s="178">
        <v>1291</v>
      </c>
      <c r="H87" s="133">
        <f>E87/Demografia!E87</f>
        <v>5.4198152812762385E-2</v>
      </c>
      <c r="I87" s="133">
        <f t="shared" si="5"/>
        <v>1.3677904765799104E-2</v>
      </c>
      <c r="J87" s="133">
        <f t="shared" si="6"/>
        <v>1.250024206510583E-2</v>
      </c>
      <c r="K87" s="132">
        <f>E87/Demografia!E87*1000</f>
        <v>54.198152812762387</v>
      </c>
      <c r="L87" s="148">
        <v>439</v>
      </c>
      <c r="M87" s="148">
        <v>705</v>
      </c>
      <c r="N87" s="148">
        <v>322</v>
      </c>
      <c r="O87" s="148">
        <v>700</v>
      </c>
      <c r="P87" s="148">
        <v>243</v>
      </c>
      <c r="Q87" s="148">
        <v>33</v>
      </c>
      <c r="R87" s="148">
        <v>5</v>
      </c>
      <c r="S87" s="176">
        <v>14</v>
      </c>
      <c r="T87" s="177">
        <v>0</v>
      </c>
      <c r="U87" s="173">
        <f>Demografia!E87/'Pomoc społeczna'!S87</f>
        <v>1701.4285714285713</v>
      </c>
      <c r="V87" s="97">
        <f>'Pomoc społeczna'!F87/'Pomoc społeczna'!S87</f>
        <v>47.785714285714285</v>
      </c>
      <c r="W87" s="222">
        <v>2</v>
      </c>
      <c r="X87" s="223">
        <v>25</v>
      </c>
      <c r="Y87" s="98" t="str">
        <f t="shared" si="7"/>
        <v>TAK</v>
      </c>
      <c r="Z87" s="150">
        <v>175</v>
      </c>
      <c r="AA87" s="151">
        <f>Z87/Demografia!M87</f>
        <v>3.0907806428823736E-2</v>
      </c>
      <c r="AB87" s="186">
        <v>80</v>
      </c>
      <c r="AC87" s="182">
        <v>0</v>
      </c>
      <c r="AD87" s="182">
        <f t="shared" si="8"/>
        <v>32</v>
      </c>
      <c r="AE87" s="182">
        <v>32</v>
      </c>
      <c r="AF87" s="182">
        <v>0</v>
      </c>
      <c r="AG87" s="199" t="s">
        <v>529</v>
      </c>
      <c r="AH87" s="151" t="str">
        <f t="shared" si="9"/>
        <v>TAK</v>
      </c>
      <c r="AI87" s="204" t="s">
        <v>530</v>
      </c>
      <c r="AJ87" s="204" t="s">
        <v>529</v>
      </c>
      <c r="AK87" s="204" t="s">
        <v>530</v>
      </c>
      <c r="AL87" s="149" t="s">
        <v>530</v>
      </c>
      <c r="AQ87" s="19"/>
      <c r="AW87"/>
    </row>
    <row r="88" spans="1:49">
      <c r="A88" s="2">
        <v>74</v>
      </c>
      <c r="B88" s="9" t="s">
        <v>96</v>
      </c>
      <c r="C88" s="4" t="s">
        <v>98</v>
      </c>
      <c r="D88" s="50" t="s">
        <v>31</v>
      </c>
      <c r="E88" s="96">
        <v>350</v>
      </c>
      <c r="F88" s="96">
        <v>173</v>
      </c>
      <c r="G88" s="178">
        <v>350</v>
      </c>
      <c r="H88" s="133">
        <f>E88/Demografia!E88</f>
        <v>3.9543554400632695E-2</v>
      </c>
      <c r="I88" s="133">
        <f t="shared" si="5"/>
        <v>3.5370366584203962E-3</v>
      </c>
      <c r="J88" s="133">
        <f t="shared" si="6"/>
        <v>3.3889114816320997E-3</v>
      </c>
      <c r="K88" s="132">
        <f>E88/Demografia!E88*1000</f>
        <v>39.543554400632694</v>
      </c>
      <c r="L88" s="148">
        <v>227</v>
      </c>
      <c r="M88" s="148">
        <v>155</v>
      </c>
      <c r="N88" s="148">
        <v>141</v>
      </c>
      <c r="O88" s="148">
        <v>168</v>
      </c>
      <c r="P88" s="148">
        <v>71</v>
      </c>
      <c r="Q88" s="148">
        <v>21</v>
      </c>
      <c r="R88" s="148">
        <v>2</v>
      </c>
      <c r="S88" s="176">
        <v>5</v>
      </c>
      <c r="T88" s="177">
        <v>2</v>
      </c>
      <c r="U88" s="173">
        <f>Demografia!E88/'Pomoc społeczna'!S88</f>
        <v>1770.2</v>
      </c>
      <c r="V88" s="97">
        <f>'Pomoc społeczna'!F88/'Pomoc społeczna'!S88</f>
        <v>34.6</v>
      </c>
      <c r="W88" s="222">
        <v>3</v>
      </c>
      <c r="X88" s="223">
        <v>29</v>
      </c>
      <c r="Y88" s="98" t="str">
        <f t="shared" si="7"/>
        <v>TAK</v>
      </c>
      <c r="Z88" s="150">
        <v>21</v>
      </c>
      <c r="AA88" s="151">
        <f>Z88/Demografia!M88</f>
        <v>1.2216404886561954E-2</v>
      </c>
      <c r="AB88" s="186">
        <v>0</v>
      </c>
      <c r="AC88" s="182">
        <v>7</v>
      </c>
      <c r="AD88" s="182">
        <f t="shared" si="8"/>
        <v>5</v>
      </c>
      <c r="AE88" s="182">
        <v>5</v>
      </c>
      <c r="AF88" s="182">
        <v>0</v>
      </c>
      <c r="AG88" s="199" t="s">
        <v>529</v>
      </c>
      <c r="AH88" s="151" t="str">
        <f t="shared" si="9"/>
        <v>NIE</v>
      </c>
      <c r="AI88" s="204" t="s">
        <v>530</v>
      </c>
      <c r="AJ88" s="204" t="s">
        <v>530</v>
      </c>
      <c r="AK88" s="204" t="s">
        <v>530</v>
      </c>
      <c r="AL88" s="149" t="s">
        <v>530</v>
      </c>
      <c r="AQ88" s="19"/>
      <c r="AW88"/>
    </row>
    <row r="89" spans="1:49">
      <c r="A89" s="2">
        <v>75</v>
      </c>
      <c r="B89" s="9" t="s">
        <v>96</v>
      </c>
      <c r="C89" s="4" t="s">
        <v>99</v>
      </c>
      <c r="D89" s="50" t="s">
        <v>31</v>
      </c>
      <c r="E89" s="96">
        <v>1469</v>
      </c>
      <c r="F89" s="96">
        <v>703</v>
      </c>
      <c r="G89" s="178">
        <v>1469</v>
      </c>
      <c r="H89" s="133">
        <f>E89/Demografia!E89</f>
        <v>4.9338348895009071E-2</v>
      </c>
      <c r="I89" s="133">
        <f t="shared" si="5"/>
        <v>1.4373044918321032E-2</v>
      </c>
      <c r="J89" s="133">
        <f t="shared" si="6"/>
        <v>1.4223745618621584E-2</v>
      </c>
      <c r="K89" s="132">
        <f>E89/Demografia!E89*1000</f>
        <v>49.338348895009069</v>
      </c>
      <c r="L89" s="148">
        <v>642</v>
      </c>
      <c r="M89" s="148">
        <v>759</v>
      </c>
      <c r="N89" s="148">
        <v>646</v>
      </c>
      <c r="O89" s="148">
        <v>844</v>
      </c>
      <c r="P89" s="148">
        <v>462</v>
      </c>
      <c r="Q89" s="148">
        <v>82</v>
      </c>
      <c r="R89" s="148">
        <v>6</v>
      </c>
      <c r="S89" s="176">
        <v>18</v>
      </c>
      <c r="T89" s="177">
        <v>0</v>
      </c>
      <c r="U89" s="173">
        <f>Demografia!E89/'Pomoc społeczna'!S89</f>
        <v>1654.1111111111111</v>
      </c>
      <c r="V89" s="97">
        <f>'Pomoc społeczna'!F89/'Pomoc społeczna'!S89</f>
        <v>39.055555555555557</v>
      </c>
      <c r="W89" s="222">
        <v>2</v>
      </c>
      <c r="X89" s="223">
        <v>31</v>
      </c>
      <c r="Y89" s="98" t="str">
        <f t="shared" si="7"/>
        <v>TAK</v>
      </c>
      <c r="Z89" s="150">
        <v>117</v>
      </c>
      <c r="AA89" s="151">
        <f>Z89/Demografia!M89</f>
        <v>1.6858789625360231E-2</v>
      </c>
      <c r="AB89" s="186">
        <v>64</v>
      </c>
      <c r="AC89" s="182">
        <v>21</v>
      </c>
      <c r="AD89" s="182">
        <f t="shared" si="8"/>
        <v>2</v>
      </c>
      <c r="AE89" s="182">
        <v>0</v>
      </c>
      <c r="AF89" s="182">
        <v>2</v>
      </c>
      <c r="AG89" s="199" t="s">
        <v>529</v>
      </c>
      <c r="AH89" s="151" t="str">
        <f t="shared" si="9"/>
        <v>TAK</v>
      </c>
      <c r="AI89" s="204" t="s">
        <v>529</v>
      </c>
      <c r="AJ89" s="204" t="s">
        <v>530</v>
      </c>
      <c r="AK89" s="204" t="s">
        <v>530</v>
      </c>
      <c r="AL89" s="149" t="s">
        <v>530</v>
      </c>
      <c r="AQ89" s="19"/>
      <c r="AW89"/>
    </row>
    <row r="90" spans="1:49">
      <c r="A90" s="2">
        <v>6</v>
      </c>
      <c r="B90" s="9" t="s">
        <v>14</v>
      </c>
      <c r="C90" s="4" t="s">
        <v>21</v>
      </c>
      <c r="D90" s="50" t="s">
        <v>16</v>
      </c>
      <c r="E90" s="96">
        <v>130</v>
      </c>
      <c r="F90" s="96">
        <v>66</v>
      </c>
      <c r="G90" s="178">
        <v>130</v>
      </c>
      <c r="H90" s="133">
        <f>E90/Demografia!E90</f>
        <v>7.4712643678160925E-2</v>
      </c>
      <c r="I90" s="133">
        <f t="shared" si="5"/>
        <v>1.349389707836683E-3</v>
      </c>
      <c r="J90" s="133">
        <f t="shared" si="6"/>
        <v>1.2587385503204942E-3</v>
      </c>
      <c r="K90" s="132">
        <f>E90/Demografia!E90*1000</f>
        <v>74.71264367816093</v>
      </c>
      <c r="L90" s="148">
        <v>79</v>
      </c>
      <c r="M90" s="148">
        <v>76</v>
      </c>
      <c r="N90" s="148">
        <v>57</v>
      </c>
      <c r="O90" s="148">
        <v>29</v>
      </c>
      <c r="P90" s="148">
        <v>37</v>
      </c>
      <c r="Q90" s="148">
        <v>38</v>
      </c>
      <c r="R90" s="148">
        <v>1</v>
      </c>
      <c r="S90" s="176">
        <v>2</v>
      </c>
      <c r="T90" s="177">
        <v>0</v>
      </c>
      <c r="U90" s="173">
        <f>Demografia!E90/'Pomoc społeczna'!S90</f>
        <v>870</v>
      </c>
      <c r="V90" s="97">
        <f>'Pomoc społeczna'!F90/'Pomoc społeczna'!S90</f>
        <v>33</v>
      </c>
      <c r="W90" s="222">
        <v>1</v>
      </c>
      <c r="X90" s="223">
        <v>7</v>
      </c>
      <c r="Y90" s="98" t="str">
        <f t="shared" si="7"/>
        <v>TAK</v>
      </c>
      <c r="Z90" s="150">
        <v>7</v>
      </c>
      <c r="AA90" s="151">
        <f>Z90/Demografia!M90</f>
        <v>1.5659955257270694E-2</v>
      </c>
      <c r="AB90" s="186">
        <v>0</v>
      </c>
      <c r="AC90" s="182">
        <v>0</v>
      </c>
      <c r="AD90" s="182">
        <f t="shared" si="8"/>
        <v>0</v>
      </c>
      <c r="AE90" s="182">
        <v>0</v>
      </c>
      <c r="AF90" s="182">
        <v>0</v>
      </c>
      <c r="AG90" s="201" t="s">
        <v>530</v>
      </c>
      <c r="AH90" s="151" t="str">
        <f t="shared" si="9"/>
        <v>NIE</v>
      </c>
      <c r="AI90" s="204" t="s">
        <v>530</v>
      </c>
      <c r="AJ90" s="204" t="s">
        <v>530</v>
      </c>
      <c r="AK90" s="204" t="s">
        <v>530</v>
      </c>
      <c r="AL90" s="149" t="s">
        <v>530</v>
      </c>
      <c r="AQ90" s="19"/>
      <c r="AW90"/>
    </row>
    <row r="91" spans="1:49">
      <c r="A91" s="2">
        <v>24</v>
      </c>
      <c r="B91" s="9" t="s">
        <v>36</v>
      </c>
      <c r="C91" s="4" t="s">
        <v>41</v>
      </c>
      <c r="D91" s="50" t="s">
        <v>17</v>
      </c>
      <c r="E91" s="96">
        <v>424</v>
      </c>
      <c r="F91" s="96">
        <v>189</v>
      </c>
      <c r="G91" s="178">
        <v>424</v>
      </c>
      <c r="H91" s="133">
        <f>E91/Demografia!E91</f>
        <v>4.0871409292461927E-2</v>
      </c>
      <c r="I91" s="133">
        <f t="shared" si="5"/>
        <v>3.8641614360777738E-3</v>
      </c>
      <c r="J91" s="133">
        <f t="shared" si="6"/>
        <v>4.1054241948914579E-3</v>
      </c>
      <c r="K91" s="132">
        <f>E91/Demografia!E91*1000</f>
        <v>40.871409292461927</v>
      </c>
      <c r="L91" s="148">
        <v>199</v>
      </c>
      <c r="M91" s="148">
        <v>126</v>
      </c>
      <c r="N91" s="148">
        <v>199</v>
      </c>
      <c r="O91" s="148">
        <v>311</v>
      </c>
      <c r="P91" s="148">
        <v>142</v>
      </c>
      <c r="Q91" s="148">
        <v>45</v>
      </c>
      <c r="R91" s="148">
        <v>0</v>
      </c>
      <c r="S91" s="176">
        <v>5</v>
      </c>
      <c r="T91" s="177">
        <v>0</v>
      </c>
      <c r="U91" s="173">
        <f>Demografia!E91/'Pomoc społeczna'!S91</f>
        <v>2074.8000000000002</v>
      </c>
      <c r="V91" s="97">
        <f>'Pomoc społeczna'!F91/'Pomoc społeczna'!S91</f>
        <v>37.799999999999997</v>
      </c>
      <c r="W91" s="222">
        <v>1</v>
      </c>
      <c r="X91" s="223">
        <v>12</v>
      </c>
      <c r="Y91" s="98" t="str">
        <f t="shared" si="7"/>
        <v>TAK</v>
      </c>
      <c r="Z91" s="150">
        <v>25</v>
      </c>
      <c r="AA91" s="151">
        <f>Z91/Demografia!M91</f>
        <v>1.2413108242303872E-2</v>
      </c>
      <c r="AB91" s="186">
        <v>18</v>
      </c>
      <c r="AC91" s="182">
        <v>7</v>
      </c>
      <c r="AD91" s="182">
        <f t="shared" si="8"/>
        <v>5</v>
      </c>
      <c r="AE91" s="182">
        <v>5</v>
      </c>
      <c r="AF91" s="182">
        <v>0</v>
      </c>
      <c r="AG91" s="199" t="s">
        <v>529</v>
      </c>
      <c r="AH91" s="151" t="str">
        <f t="shared" si="9"/>
        <v>TAK</v>
      </c>
      <c r="AI91" s="204" t="s">
        <v>530</v>
      </c>
      <c r="AJ91" s="204" t="s">
        <v>529</v>
      </c>
      <c r="AK91" s="204" t="s">
        <v>530</v>
      </c>
      <c r="AL91" s="149" t="s">
        <v>530</v>
      </c>
      <c r="AQ91" s="19"/>
      <c r="AW91"/>
    </row>
    <row r="92" spans="1:49">
      <c r="A92" s="2">
        <v>100</v>
      </c>
      <c r="B92" s="9" t="s">
        <v>120</v>
      </c>
      <c r="C92" s="4" t="s">
        <v>126</v>
      </c>
      <c r="D92" s="50" t="s">
        <v>31</v>
      </c>
      <c r="E92" s="96">
        <v>585</v>
      </c>
      <c r="F92" s="96">
        <v>300</v>
      </c>
      <c r="G92" s="178">
        <v>585</v>
      </c>
      <c r="H92" s="133">
        <f>E92/Demografia!E92</f>
        <v>6.0697240091305248E-2</v>
      </c>
      <c r="I92" s="133">
        <f t="shared" si="5"/>
        <v>6.1335895810758316E-3</v>
      </c>
      <c r="J92" s="133">
        <f t="shared" si="6"/>
        <v>5.664323476442224E-3</v>
      </c>
      <c r="K92" s="132">
        <f>E92/Demografia!E92*1000</f>
        <v>60.697240091305247</v>
      </c>
      <c r="L92" s="148">
        <v>293</v>
      </c>
      <c r="M92" s="148">
        <v>251</v>
      </c>
      <c r="N92" s="148">
        <v>319</v>
      </c>
      <c r="O92" s="148">
        <v>199</v>
      </c>
      <c r="P92" s="148">
        <v>71</v>
      </c>
      <c r="Q92" s="148">
        <v>55</v>
      </c>
      <c r="R92" s="148">
        <v>2</v>
      </c>
      <c r="S92" s="176">
        <v>4</v>
      </c>
      <c r="T92" s="177">
        <v>0</v>
      </c>
      <c r="U92" s="173">
        <f>Demografia!E92/'Pomoc społeczna'!S92</f>
        <v>2409.5</v>
      </c>
      <c r="V92" s="97">
        <f>'Pomoc społeczna'!F92/'Pomoc społeczna'!S92</f>
        <v>75</v>
      </c>
      <c r="W92" s="222">
        <v>1</v>
      </c>
      <c r="X92" s="223">
        <v>8</v>
      </c>
      <c r="Y92" s="98" t="str">
        <f t="shared" si="7"/>
        <v>TAK</v>
      </c>
      <c r="Z92" s="150">
        <v>72</v>
      </c>
      <c r="AA92" s="151">
        <f>Z92/Demografia!M92</f>
        <v>3.1858407079646017E-2</v>
      </c>
      <c r="AB92" s="186">
        <v>37</v>
      </c>
      <c r="AC92" s="182">
        <v>10</v>
      </c>
      <c r="AD92" s="182">
        <f t="shared" si="8"/>
        <v>12</v>
      </c>
      <c r="AE92" s="182">
        <v>12</v>
      </c>
      <c r="AF92" s="182">
        <v>0</v>
      </c>
      <c r="AG92" s="200" t="s">
        <v>529</v>
      </c>
      <c r="AH92" s="151" t="str">
        <f t="shared" si="9"/>
        <v>NIE</v>
      </c>
      <c r="AI92" s="204" t="s">
        <v>530</v>
      </c>
      <c r="AJ92" s="204" t="s">
        <v>530</v>
      </c>
      <c r="AK92" s="204" t="s">
        <v>530</v>
      </c>
      <c r="AL92" s="149" t="s">
        <v>529</v>
      </c>
      <c r="AQ92" s="19"/>
      <c r="AW92"/>
    </row>
    <row r="93" spans="1:49">
      <c r="A93" s="2">
        <v>112</v>
      </c>
      <c r="B93" s="9" t="s">
        <v>132</v>
      </c>
      <c r="C93" s="4" t="s">
        <v>138</v>
      </c>
      <c r="D93" s="50" t="s">
        <v>17</v>
      </c>
      <c r="E93" s="96">
        <v>736</v>
      </c>
      <c r="F93" s="96">
        <v>250</v>
      </c>
      <c r="G93" s="178">
        <v>736</v>
      </c>
      <c r="H93" s="133">
        <f>E93/Demografia!E93</f>
        <v>3.5650278517800921E-2</v>
      </c>
      <c r="I93" s="133">
        <f t="shared" si="5"/>
        <v>5.1113246508965263E-3</v>
      </c>
      <c r="J93" s="133">
        <f t="shared" si="6"/>
        <v>7.1263967156606437E-3</v>
      </c>
      <c r="K93" s="132">
        <f>E93/Demografia!E93*1000</f>
        <v>35.65027851780092</v>
      </c>
      <c r="L93" s="148">
        <v>268</v>
      </c>
      <c r="M93" s="148">
        <v>245</v>
      </c>
      <c r="N93" s="148">
        <v>260</v>
      </c>
      <c r="O93" s="148">
        <v>354</v>
      </c>
      <c r="P93" s="148">
        <v>341</v>
      </c>
      <c r="Q93" s="148">
        <v>60</v>
      </c>
      <c r="R93" s="148">
        <v>7</v>
      </c>
      <c r="S93" s="176">
        <v>7</v>
      </c>
      <c r="T93" s="177">
        <v>0</v>
      </c>
      <c r="U93" s="173">
        <f>Demografia!E93/'Pomoc społeczna'!S93</f>
        <v>2949.2857142857142</v>
      </c>
      <c r="V93" s="97">
        <f>'Pomoc społeczna'!F93/'Pomoc społeczna'!S93</f>
        <v>35.714285714285715</v>
      </c>
      <c r="W93" s="222">
        <v>3</v>
      </c>
      <c r="X93" s="223">
        <v>21</v>
      </c>
      <c r="Y93" s="98" t="str">
        <f t="shared" si="7"/>
        <v>TAK</v>
      </c>
      <c r="Z93" s="150">
        <v>49</v>
      </c>
      <c r="AA93" s="151">
        <f>Z93/Demografia!M93</f>
        <v>1.708507670850767E-2</v>
      </c>
      <c r="AB93" s="186">
        <v>25</v>
      </c>
      <c r="AC93" s="182">
        <v>55</v>
      </c>
      <c r="AD93" s="182">
        <f t="shared" si="8"/>
        <v>6</v>
      </c>
      <c r="AE93" s="182">
        <v>6</v>
      </c>
      <c r="AF93" s="182">
        <v>0</v>
      </c>
      <c r="AG93" s="199" t="s">
        <v>529</v>
      </c>
      <c r="AH93" s="151" t="str">
        <f t="shared" si="9"/>
        <v>TAK</v>
      </c>
      <c r="AI93" s="204" t="s">
        <v>530</v>
      </c>
      <c r="AJ93" s="204" t="s">
        <v>529</v>
      </c>
      <c r="AK93" s="204" t="s">
        <v>529</v>
      </c>
      <c r="AL93" s="149" t="s">
        <v>529</v>
      </c>
      <c r="AQ93" s="19"/>
      <c r="AW93"/>
    </row>
    <row r="94" spans="1:49">
      <c r="A94" s="2">
        <v>101</v>
      </c>
      <c r="B94" s="9" t="s">
        <v>120</v>
      </c>
      <c r="C94" s="4" t="s">
        <v>127</v>
      </c>
      <c r="D94" s="50" t="s">
        <v>17</v>
      </c>
      <c r="E94" s="96">
        <v>253</v>
      </c>
      <c r="F94" s="96">
        <v>106</v>
      </c>
      <c r="G94" s="178">
        <v>253</v>
      </c>
      <c r="H94" s="133">
        <f>E94/Demografia!E94</f>
        <v>4.6973635350909766E-2</v>
      </c>
      <c r="I94" s="133">
        <f t="shared" si="5"/>
        <v>2.1672016519801271E-3</v>
      </c>
      <c r="J94" s="133">
        <f t="shared" si="6"/>
        <v>2.4496988710083463E-3</v>
      </c>
      <c r="K94" s="132">
        <f>E94/Demografia!E94*1000</f>
        <v>46.973635350909767</v>
      </c>
      <c r="L94" s="148">
        <v>73</v>
      </c>
      <c r="M94" s="148">
        <v>87</v>
      </c>
      <c r="N94" s="148">
        <v>118</v>
      </c>
      <c r="O94" s="148">
        <v>100</v>
      </c>
      <c r="P94" s="148">
        <v>64</v>
      </c>
      <c r="Q94" s="148">
        <v>30</v>
      </c>
      <c r="R94" s="148">
        <v>0</v>
      </c>
      <c r="S94" s="176">
        <v>3</v>
      </c>
      <c r="T94" s="177">
        <v>0</v>
      </c>
      <c r="U94" s="173">
        <f>Demografia!E94/'Pomoc społeczna'!S94</f>
        <v>1795.3333333333333</v>
      </c>
      <c r="V94" s="97">
        <f>'Pomoc społeczna'!F94/'Pomoc społeczna'!S94</f>
        <v>35.333333333333336</v>
      </c>
      <c r="W94" s="222">
        <v>1</v>
      </c>
      <c r="X94" s="223">
        <v>10</v>
      </c>
      <c r="Y94" s="98" t="str">
        <f t="shared" si="7"/>
        <v>TAK</v>
      </c>
      <c r="Z94" s="150">
        <v>26</v>
      </c>
      <c r="AA94" s="151">
        <f>Z94/Demografia!M94</f>
        <v>2.2413793103448276E-2</v>
      </c>
      <c r="AB94" s="186">
        <v>0</v>
      </c>
      <c r="AC94" s="182">
        <v>0</v>
      </c>
      <c r="AD94" s="182">
        <f t="shared" si="8"/>
        <v>0</v>
      </c>
      <c r="AE94" s="182">
        <v>0</v>
      </c>
      <c r="AF94" s="182">
        <v>0</v>
      </c>
      <c r="AG94" s="199" t="s">
        <v>529</v>
      </c>
      <c r="AH94" s="151" t="str">
        <f t="shared" si="9"/>
        <v>NIE</v>
      </c>
      <c r="AI94" s="204" t="s">
        <v>530</v>
      </c>
      <c r="AJ94" s="204" t="s">
        <v>530</v>
      </c>
      <c r="AK94" s="204" t="s">
        <v>530</v>
      </c>
      <c r="AL94" s="149" t="s">
        <v>529</v>
      </c>
      <c r="AQ94" s="19"/>
      <c r="AW94"/>
    </row>
    <row r="95" spans="1:49">
      <c r="A95" s="2">
        <v>17</v>
      </c>
      <c r="B95" s="9" t="s">
        <v>25</v>
      </c>
      <c r="C95" s="4" t="s">
        <v>33</v>
      </c>
      <c r="D95" s="50" t="s">
        <v>17</v>
      </c>
      <c r="E95" s="96">
        <v>295</v>
      </c>
      <c r="F95" s="96">
        <v>116</v>
      </c>
      <c r="G95" s="178">
        <v>295</v>
      </c>
      <c r="H95" s="133">
        <f>E95/Demografia!E95</f>
        <v>7.781587971511475E-2</v>
      </c>
      <c r="I95" s="133">
        <f t="shared" si="5"/>
        <v>2.3716546380159881E-3</v>
      </c>
      <c r="J95" s="133">
        <f t="shared" si="6"/>
        <v>2.8563682488041984E-3</v>
      </c>
      <c r="K95" s="132">
        <f>E95/Demografia!E95*1000</f>
        <v>77.815879715114747</v>
      </c>
      <c r="L95" s="148">
        <v>46</v>
      </c>
      <c r="M95" s="148">
        <v>171</v>
      </c>
      <c r="N95" s="148">
        <v>58</v>
      </c>
      <c r="O95" s="148">
        <v>95</v>
      </c>
      <c r="P95" s="148">
        <v>2</v>
      </c>
      <c r="Q95" s="148">
        <v>0</v>
      </c>
      <c r="R95" s="148">
        <v>0</v>
      </c>
      <c r="S95" s="176">
        <v>3</v>
      </c>
      <c r="T95" s="177">
        <v>0</v>
      </c>
      <c r="U95" s="173">
        <f>Demografia!E95/'Pomoc społeczna'!S95</f>
        <v>1263.6666666666667</v>
      </c>
      <c r="V95" s="97">
        <f>'Pomoc społeczna'!F95/'Pomoc społeczna'!S95</f>
        <v>38.666666666666664</v>
      </c>
      <c r="W95" s="222">
        <v>1</v>
      </c>
      <c r="X95" s="223">
        <v>8</v>
      </c>
      <c r="Y95" s="98" t="str">
        <f t="shared" si="7"/>
        <v>TAK</v>
      </c>
      <c r="Z95" s="150">
        <v>21</v>
      </c>
      <c r="AA95" s="151">
        <f>Z95/Demografia!M95</f>
        <v>2.8806584362139918E-2</v>
      </c>
      <c r="AB95" s="186">
        <v>17</v>
      </c>
      <c r="AC95" s="182">
        <v>0</v>
      </c>
      <c r="AD95" s="182">
        <f t="shared" si="8"/>
        <v>0</v>
      </c>
      <c r="AE95" s="182">
        <v>0</v>
      </c>
      <c r="AF95" s="182">
        <v>0</v>
      </c>
      <c r="AG95" s="199" t="s">
        <v>529</v>
      </c>
      <c r="AH95" s="151" t="str">
        <f t="shared" si="9"/>
        <v>NIE</v>
      </c>
      <c r="AI95" s="204" t="s">
        <v>530</v>
      </c>
      <c r="AJ95" s="204" t="s">
        <v>530</v>
      </c>
      <c r="AK95" s="204" t="s">
        <v>530</v>
      </c>
      <c r="AL95" s="149" t="s">
        <v>530</v>
      </c>
      <c r="AQ95" s="19"/>
      <c r="AW95"/>
    </row>
    <row r="96" spans="1:49">
      <c r="A96" s="2">
        <v>25</v>
      </c>
      <c r="B96" s="9" t="s">
        <v>36</v>
      </c>
      <c r="C96" s="4" t="s">
        <v>42</v>
      </c>
      <c r="D96" s="50" t="s">
        <v>17</v>
      </c>
      <c r="E96" s="96">
        <v>310</v>
      </c>
      <c r="F96" s="96">
        <v>151</v>
      </c>
      <c r="G96" s="178">
        <v>310</v>
      </c>
      <c r="H96" s="133">
        <f>E96/Demografia!E96</f>
        <v>1.6766726161501433E-2</v>
      </c>
      <c r="I96" s="133">
        <f t="shared" si="5"/>
        <v>3.0872400891415021E-3</v>
      </c>
      <c r="J96" s="133">
        <f t="shared" si="6"/>
        <v>3.001607312302717E-3</v>
      </c>
      <c r="K96" s="132">
        <f>E96/Demografia!E96*1000</f>
        <v>16.766726161501431</v>
      </c>
      <c r="L96" s="148">
        <v>224</v>
      </c>
      <c r="M96" s="148">
        <v>113</v>
      </c>
      <c r="N96" s="148">
        <v>139</v>
      </c>
      <c r="O96" s="148">
        <v>74</v>
      </c>
      <c r="P96" s="148">
        <v>116</v>
      </c>
      <c r="Q96" s="148">
        <v>42</v>
      </c>
      <c r="R96" s="148">
        <v>1</v>
      </c>
      <c r="S96" s="176">
        <v>8</v>
      </c>
      <c r="T96" s="177">
        <v>5</v>
      </c>
      <c r="U96" s="173">
        <f>Demografia!E96/'Pomoc społeczna'!S96</f>
        <v>2311.125</v>
      </c>
      <c r="V96" s="97">
        <f>'Pomoc społeczna'!F96/'Pomoc społeczna'!S96</f>
        <v>18.875</v>
      </c>
      <c r="W96" s="222">
        <v>1</v>
      </c>
      <c r="X96" s="223">
        <v>15</v>
      </c>
      <c r="Y96" s="98" t="str">
        <f t="shared" si="7"/>
        <v>TAK</v>
      </c>
      <c r="Z96" s="150">
        <v>14</v>
      </c>
      <c r="AA96" s="151">
        <f>Z96/Demografia!M96</f>
        <v>4.971590909090909E-3</v>
      </c>
      <c r="AB96" s="186">
        <v>0</v>
      </c>
      <c r="AC96" s="182">
        <v>15</v>
      </c>
      <c r="AD96" s="182">
        <f t="shared" si="8"/>
        <v>11</v>
      </c>
      <c r="AE96" s="182">
        <v>11</v>
      </c>
      <c r="AF96" s="182">
        <v>0</v>
      </c>
      <c r="AG96" s="199" t="s">
        <v>529</v>
      </c>
      <c r="AH96" s="151" t="str">
        <f t="shared" si="9"/>
        <v>TAK</v>
      </c>
      <c r="AI96" s="204" t="s">
        <v>530</v>
      </c>
      <c r="AJ96" s="204" t="s">
        <v>529</v>
      </c>
      <c r="AK96" s="204" t="s">
        <v>530</v>
      </c>
      <c r="AL96" s="149" t="s">
        <v>529</v>
      </c>
      <c r="AQ96" s="19"/>
      <c r="AW96"/>
    </row>
    <row r="97" spans="1:49">
      <c r="A97" s="2">
        <v>80</v>
      </c>
      <c r="B97" s="9" t="s">
        <v>102</v>
      </c>
      <c r="C97" s="4" t="s">
        <v>105</v>
      </c>
      <c r="D97" s="50" t="s">
        <v>17</v>
      </c>
      <c r="E97" s="96">
        <v>401</v>
      </c>
      <c r="F97" s="96">
        <v>185</v>
      </c>
      <c r="G97" s="178">
        <v>401</v>
      </c>
      <c r="H97" s="133">
        <f>E97/Demografia!E97</f>
        <v>5.5849582172701952E-2</v>
      </c>
      <c r="I97" s="133">
        <f t="shared" si="5"/>
        <v>3.7823802416634294E-3</v>
      </c>
      <c r="J97" s="133">
        <f t="shared" si="6"/>
        <v>3.882724297527063E-3</v>
      </c>
      <c r="K97" s="132">
        <f>E97/Demografia!E97*1000</f>
        <v>55.84958217270195</v>
      </c>
      <c r="L97" s="148">
        <v>278</v>
      </c>
      <c r="M97" s="148">
        <v>276</v>
      </c>
      <c r="N97" s="148">
        <v>134</v>
      </c>
      <c r="O97" s="148">
        <v>69</v>
      </c>
      <c r="P97" s="148">
        <v>40</v>
      </c>
      <c r="Q97" s="148">
        <v>17</v>
      </c>
      <c r="R97" s="148">
        <v>1</v>
      </c>
      <c r="S97" s="176">
        <v>4</v>
      </c>
      <c r="T97" s="177">
        <v>0</v>
      </c>
      <c r="U97" s="173">
        <f>Demografia!E97/'Pomoc społeczna'!S97</f>
        <v>1795</v>
      </c>
      <c r="V97" s="97">
        <f>'Pomoc społeczna'!F97/'Pomoc społeczna'!S97</f>
        <v>46.25</v>
      </c>
      <c r="W97" s="222">
        <v>1</v>
      </c>
      <c r="X97" s="223">
        <v>18</v>
      </c>
      <c r="Y97" s="98" t="str">
        <f t="shared" si="7"/>
        <v>TAK</v>
      </c>
      <c r="Z97" s="150">
        <v>9</v>
      </c>
      <c r="AA97" s="151">
        <f>Z97/Demografia!M97</f>
        <v>5.2941176470588233E-3</v>
      </c>
      <c r="AB97" s="186">
        <v>0</v>
      </c>
      <c r="AC97" s="182">
        <v>0</v>
      </c>
      <c r="AD97" s="182">
        <f t="shared" si="8"/>
        <v>0</v>
      </c>
      <c r="AE97" s="182">
        <v>0</v>
      </c>
      <c r="AF97" s="182">
        <v>0</v>
      </c>
      <c r="AG97" s="199" t="s">
        <v>529</v>
      </c>
      <c r="AH97" s="151" t="str">
        <f t="shared" si="9"/>
        <v>NIE</v>
      </c>
      <c r="AI97" s="204" t="s">
        <v>530</v>
      </c>
      <c r="AJ97" s="204" t="s">
        <v>530</v>
      </c>
      <c r="AK97" s="204" t="s">
        <v>530</v>
      </c>
      <c r="AL97" s="149" t="s">
        <v>530</v>
      </c>
      <c r="AQ97" s="19"/>
      <c r="AW97"/>
    </row>
    <row r="98" spans="1:49">
      <c r="A98" s="2">
        <v>53</v>
      </c>
      <c r="B98" s="9" t="s">
        <v>65</v>
      </c>
      <c r="C98" s="4" t="s">
        <v>71</v>
      </c>
      <c r="D98" s="50" t="s">
        <v>31</v>
      </c>
      <c r="E98" s="96">
        <v>586</v>
      </c>
      <c r="F98" s="96">
        <v>295</v>
      </c>
      <c r="G98" s="178">
        <v>586</v>
      </c>
      <c r="H98" s="133">
        <f>E98/Demografia!E98</f>
        <v>6.3938897981451179E-2</v>
      </c>
      <c r="I98" s="133">
        <f t="shared" si="5"/>
        <v>6.0313630880579009E-3</v>
      </c>
      <c r="J98" s="133">
        <f t="shared" si="6"/>
        <v>5.6740060806754582E-3</v>
      </c>
      <c r="K98" s="132">
        <f>E98/Demografia!E98*1000</f>
        <v>63.938897981451177</v>
      </c>
      <c r="L98" s="148">
        <v>359</v>
      </c>
      <c r="M98" s="148">
        <v>270</v>
      </c>
      <c r="N98" s="148">
        <v>188</v>
      </c>
      <c r="O98" s="148">
        <v>282</v>
      </c>
      <c r="P98" s="148">
        <v>227</v>
      </c>
      <c r="Q98" s="148">
        <v>21</v>
      </c>
      <c r="R98" s="148">
        <v>4</v>
      </c>
      <c r="S98" s="176">
        <v>5</v>
      </c>
      <c r="T98" s="177">
        <v>0</v>
      </c>
      <c r="U98" s="173">
        <f>Demografia!E98/'Pomoc społeczna'!S98</f>
        <v>1833</v>
      </c>
      <c r="V98" s="97">
        <f>'Pomoc społeczna'!F98/'Pomoc społeczna'!S98</f>
        <v>59</v>
      </c>
      <c r="W98" s="222">
        <v>1</v>
      </c>
      <c r="X98" s="223">
        <v>17</v>
      </c>
      <c r="Y98" s="98" t="str">
        <f t="shared" si="7"/>
        <v>TAK</v>
      </c>
      <c r="Z98" s="150">
        <v>43</v>
      </c>
      <c r="AA98" s="151">
        <f>Z98/Demografia!M98</f>
        <v>2.0702936928261917E-2</v>
      </c>
      <c r="AB98" s="186">
        <v>0</v>
      </c>
      <c r="AC98" s="182">
        <v>11</v>
      </c>
      <c r="AD98" s="182">
        <f t="shared" si="8"/>
        <v>6</v>
      </c>
      <c r="AE98" s="182">
        <v>6</v>
      </c>
      <c r="AF98" s="182">
        <v>0</v>
      </c>
      <c r="AG98" s="199" t="s">
        <v>529</v>
      </c>
      <c r="AH98" s="151" t="str">
        <f t="shared" si="9"/>
        <v>TAK</v>
      </c>
      <c r="AI98" s="204" t="s">
        <v>530</v>
      </c>
      <c r="AJ98" s="204" t="s">
        <v>529</v>
      </c>
      <c r="AK98" s="204" t="s">
        <v>530</v>
      </c>
      <c r="AL98" s="149" t="s">
        <v>529</v>
      </c>
      <c r="AQ98" s="19"/>
      <c r="AW98"/>
    </row>
    <row r="99" spans="1:49">
      <c r="A99" s="2">
        <v>32</v>
      </c>
      <c r="B99" s="9" t="s">
        <v>45</v>
      </c>
      <c r="C99" s="4" t="s">
        <v>49</v>
      </c>
      <c r="D99" s="50" t="s">
        <v>17</v>
      </c>
      <c r="E99" s="96">
        <v>502</v>
      </c>
      <c r="F99" s="96">
        <v>186</v>
      </c>
      <c r="G99" s="178">
        <v>502</v>
      </c>
      <c r="H99" s="133">
        <f>E99/Demografia!E99</f>
        <v>0.12575150300601201</v>
      </c>
      <c r="I99" s="133">
        <f t="shared" si="5"/>
        <v>3.8028255402670157E-3</v>
      </c>
      <c r="J99" s="133">
        <f t="shared" si="6"/>
        <v>4.8606673250837541E-3</v>
      </c>
      <c r="K99" s="132">
        <f>E99/Demografia!E99*1000</f>
        <v>125.75150300601202</v>
      </c>
      <c r="L99" s="148">
        <v>405</v>
      </c>
      <c r="M99" s="148">
        <v>327</v>
      </c>
      <c r="N99" s="148">
        <v>131</v>
      </c>
      <c r="O99" s="148">
        <v>156</v>
      </c>
      <c r="P99" s="148">
        <v>97</v>
      </c>
      <c r="Q99" s="148">
        <v>15</v>
      </c>
      <c r="R99" s="148">
        <v>0</v>
      </c>
      <c r="S99" s="176">
        <v>3</v>
      </c>
      <c r="T99" s="177">
        <v>0</v>
      </c>
      <c r="U99" s="173">
        <f>Demografia!E99/'Pomoc społeczna'!S99</f>
        <v>1330.6666666666667</v>
      </c>
      <c r="V99" s="97">
        <f>'Pomoc społeczna'!F99/'Pomoc społeczna'!S99</f>
        <v>62</v>
      </c>
      <c r="W99" s="222">
        <v>0</v>
      </c>
      <c r="X99" s="223">
        <v>0</v>
      </c>
      <c r="Y99" s="98" t="str">
        <f t="shared" si="7"/>
        <v>TAK</v>
      </c>
      <c r="Z99" s="150">
        <v>8</v>
      </c>
      <c r="AA99" s="151">
        <f>Z99/Demografia!M99</f>
        <v>9.6852300242130755E-3</v>
      </c>
      <c r="AB99" s="186">
        <v>0</v>
      </c>
      <c r="AC99" s="182">
        <v>0</v>
      </c>
      <c r="AD99" s="182">
        <f t="shared" si="8"/>
        <v>0</v>
      </c>
      <c r="AE99" s="182">
        <v>0</v>
      </c>
      <c r="AF99" s="182">
        <v>0</v>
      </c>
      <c r="AG99" s="199" t="s">
        <v>529</v>
      </c>
      <c r="AH99" s="151" t="str">
        <f t="shared" si="9"/>
        <v>NIE</v>
      </c>
      <c r="AI99" s="204" t="s">
        <v>530</v>
      </c>
      <c r="AJ99" s="204" t="s">
        <v>530</v>
      </c>
      <c r="AK99" s="204" t="s">
        <v>530</v>
      </c>
      <c r="AL99" s="149" t="s">
        <v>530</v>
      </c>
      <c r="AQ99" s="19"/>
      <c r="AW99"/>
    </row>
    <row r="100" spans="1:49">
      <c r="A100" s="2">
        <v>81</v>
      </c>
      <c r="B100" s="9" t="s">
        <v>102</v>
      </c>
      <c r="C100" s="4" t="s">
        <v>106</v>
      </c>
      <c r="D100" s="50" t="s">
        <v>31</v>
      </c>
      <c r="E100" s="96">
        <v>487</v>
      </c>
      <c r="F100" s="96">
        <v>211</v>
      </c>
      <c r="G100" s="178">
        <v>487</v>
      </c>
      <c r="H100" s="133">
        <f>E100/Demografia!E100</f>
        <v>5.6476864200394293E-2</v>
      </c>
      <c r="I100" s="133">
        <f t="shared" si="5"/>
        <v>4.3139580053566679E-3</v>
      </c>
      <c r="J100" s="133">
        <f t="shared" si="6"/>
        <v>4.7154282615852359E-3</v>
      </c>
      <c r="K100" s="132">
        <f>E100/Demografia!E100*1000</f>
        <v>56.476864200394296</v>
      </c>
      <c r="L100" s="148">
        <v>208</v>
      </c>
      <c r="M100" s="148">
        <v>301</v>
      </c>
      <c r="N100" s="148">
        <v>140</v>
      </c>
      <c r="O100" s="148">
        <v>258</v>
      </c>
      <c r="P100" s="148">
        <v>18</v>
      </c>
      <c r="Q100" s="148">
        <v>43</v>
      </c>
      <c r="R100" s="148">
        <v>1</v>
      </c>
      <c r="S100" s="176">
        <v>5</v>
      </c>
      <c r="T100" s="177">
        <v>0</v>
      </c>
      <c r="U100" s="173">
        <f>Demografia!E100/'Pomoc społeczna'!S100</f>
        <v>1724.6</v>
      </c>
      <c r="V100" s="97">
        <f>'Pomoc społeczna'!F100/'Pomoc społeczna'!S100</f>
        <v>42.2</v>
      </c>
      <c r="W100" s="222">
        <v>1</v>
      </c>
      <c r="X100" s="223">
        <v>11</v>
      </c>
      <c r="Y100" s="98" t="str">
        <f t="shared" si="7"/>
        <v>TAK</v>
      </c>
      <c r="Z100" s="150">
        <v>12</v>
      </c>
      <c r="AA100" s="151">
        <f>Z100/Demografia!M100</f>
        <v>5.7388809182209472E-3</v>
      </c>
      <c r="AB100" s="186">
        <v>0</v>
      </c>
      <c r="AC100" s="182">
        <v>0</v>
      </c>
      <c r="AD100" s="182">
        <f t="shared" si="8"/>
        <v>0</v>
      </c>
      <c r="AE100" s="182">
        <v>0</v>
      </c>
      <c r="AF100" s="182">
        <v>0</v>
      </c>
      <c r="AG100" s="201" t="s">
        <v>530</v>
      </c>
      <c r="AH100" s="151" t="str">
        <f t="shared" si="9"/>
        <v>TAK</v>
      </c>
      <c r="AI100" s="204" t="s">
        <v>530</v>
      </c>
      <c r="AJ100" s="204" t="s">
        <v>529</v>
      </c>
      <c r="AK100" s="204" t="s">
        <v>530</v>
      </c>
      <c r="AL100" s="149" t="s">
        <v>530</v>
      </c>
      <c r="AQ100" s="19"/>
      <c r="AW100"/>
    </row>
    <row r="101" spans="1:49">
      <c r="A101" s="2">
        <v>123</v>
      </c>
      <c r="B101" s="9" t="s">
        <v>148</v>
      </c>
      <c r="C101" s="4" t="s">
        <v>151</v>
      </c>
      <c r="D101" s="50" t="s">
        <v>17</v>
      </c>
      <c r="E101" s="96">
        <v>398</v>
      </c>
      <c r="F101" s="96">
        <v>144</v>
      </c>
      <c r="G101" s="178">
        <v>398</v>
      </c>
      <c r="H101" s="133">
        <f>E101/Demografia!E101</f>
        <v>8.8483770564695419E-2</v>
      </c>
      <c r="I101" s="133">
        <f t="shared" si="5"/>
        <v>2.9441229989163992E-3</v>
      </c>
      <c r="J101" s="133">
        <f t="shared" si="6"/>
        <v>3.8536764848273591E-3</v>
      </c>
      <c r="K101" s="132">
        <f>E101/Demografia!E101*1000</f>
        <v>88.483770564695419</v>
      </c>
      <c r="L101" s="148">
        <v>188</v>
      </c>
      <c r="M101" s="148">
        <v>180</v>
      </c>
      <c r="N101" s="148">
        <v>113</v>
      </c>
      <c r="O101" s="148">
        <v>201</v>
      </c>
      <c r="P101" s="148">
        <v>99</v>
      </c>
      <c r="Q101" s="148">
        <v>26</v>
      </c>
      <c r="R101" s="148">
        <v>0</v>
      </c>
      <c r="S101" s="176">
        <v>3</v>
      </c>
      <c r="T101" s="177">
        <v>0</v>
      </c>
      <c r="U101" s="173">
        <f>Demografia!E101/'Pomoc społeczna'!S101</f>
        <v>1499.3333333333333</v>
      </c>
      <c r="V101" s="97">
        <f>'Pomoc społeczna'!F101/'Pomoc społeczna'!S101</f>
        <v>48</v>
      </c>
      <c r="W101" s="222">
        <v>1</v>
      </c>
      <c r="X101" s="223">
        <v>9</v>
      </c>
      <c r="Y101" s="98" t="str">
        <f t="shared" si="7"/>
        <v>TAK</v>
      </c>
      <c r="Z101" s="150">
        <v>10</v>
      </c>
      <c r="AA101" s="151">
        <f>Z101/Demografia!M101</f>
        <v>1.0193679918450561E-2</v>
      </c>
      <c r="AB101" s="186">
        <v>7</v>
      </c>
      <c r="AC101" s="182">
        <v>3</v>
      </c>
      <c r="AD101" s="182">
        <f t="shared" si="8"/>
        <v>0</v>
      </c>
      <c r="AE101" s="182">
        <v>0</v>
      </c>
      <c r="AF101" s="182">
        <v>0</v>
      </c>
      <c r="AG101" s="199" t="s">
        <v>529</v>
      </c>
      <c r="AH101" s="151" t="str">
        <f t="shared" si="9"/>
        <v>TAK</v>
      </c>
      <c r="AI101" s="204" t="s">
        <v>529</v>
      </c>
      <c r="AJ101" s="204" t="s">
        <v>529</v>
      </c>
      <c r="AK101" s="204" t="s">
        <v>529</v>
      </c>
      <c r="AL101" s="149" t="s">
        <v>529</v>
      </c>
      <c r="AQ101" s="19"/>
      <c r="AW101"/>
    </row>
    <row r="102" spans="1:49">
      <c r="A102" s="2">
        <v>102</v>
      </c>
      <c r="B102" s="9" t="s">
        <v>120</v>
      </c>
      <c r="C102" s="4" t="s">
        <v>128</v>
      </c>
      <c r="D102" s="50" t="s">
        <v>17</v>
      </c>
      <c r="E102" s="96">
        <v>417</v>
      </c>
      <c r="F102" s="96">
        <v>203</v>
      </c>
      <c r="G102" s="178">
        <v>417</v>
      </c>
      <c r="H102" s="133">
        <f>E102/Demografia!E102</f>
        <v>4.5469414458619559E-2</v>
      </c>
      <c r="I102" s="133">
        <f t="shared" si="5"/>
        <v>4.1503956165279791E-3</v>
      </c>
      <c r="J102" s="133">
        <f t="shared" si="6"/>
        <v>4.0376459652588159E-3</v>
      </c>
      <c r="K102" s="132">
        <f>E102/Demografia!E102*1000</f>
        <v>45.469414458619561</v>
      </c>
      <c r="L102" s="148">
        <v>247</v>
      </c>
      <c r="M102" s="148">
        <v>126</v>
      </c>
      <c r="N102" s="148">
        <v>208</v>
      </c>
      <c r="O102" s="148">
        <v>82</v>
      </c>
      <c r="P102" s="148">
        <v>49</v>
      </c>
      <c r="Q102" s="148">
        <v>3</v>
      </c>
      <c r="R102" s="148">
        <v>0</v>
      </c>
      <c r="S102" s="176">
        <v>6</v>
      </c>
      <c r="T102" s="177">
        <v>0</v>
      </c>
      <c r="U102" s="173">
        <f>Demografia!E102/'Pomoc społeczna'!S102</f>
        <v>1528.5</v>
      </c>
      <c r="V102" s="97">
        <f>'Pomoc społeczna'!F102/'Pomoc społeczna'!S102</f>
        <v>33.833333333333336</v>
      </c>
      <c r="W102" s="222">
        <v>2</v>
      </c>
      <c r="X102" s="223">
        <v>18</v>
      </c>
      <c r="Y102" s="98" t="str">
        <f t="shared" si="7"/>
        <v>TAK</v>
      </c>
      <c r="Z102" s="150">
        <v>30</v>
      </c>
      <c r="AA102" s="151">
        <f>Z102/Demografia!M102</f>
        <v>1.4970059880239521E-2</v>
      </c>
      <c r="AB102" s="186">
        <v>10</v>
      </c>
      <c r="AC102" s="182">
        <v>0</v>
      </c>
      <c r="AD102" s="182">
        <f t="shared" si="8"/>
        <v>0</v>
      </c>
      <c r="AE102" s="182">
        <v>0</v>
      </c>
      <c r="AF102" s="182">
        <v>0</v>
      </c>
      <c r="AG102" s="201" t="s">
        <v>530</v>
      </c>
      <c r="AH102" s="151" t="str">
        <f t="shared" si="9"/>
        <v>NIE</v>
      </c>
      <c r="AI102" s="204" t="s">
        <v>530</v>
      </c>
      <c r="AJ102" s="204" t="s">
        <v>530</v>
      </c>
      <c r="AK102" s="204" t="s">
        <v>530</v>
      </c>
      <c r="AL102" s="149" t="s">
        <v>529</v>
      </c>
      <c r="AQ102" s="19"/>
      <c r="AW102"/>
    </row>
    <row r="103" spans="1:49">
      <c r="A103" s="2">
        <v>7</v>
      </c>
      <c r="B103" s="9" t="s">
        <v>14</v>
      </c>
      <c r="C103" s="4" t="s">
        <v>22</v>
      </c>
      <c r="D103" s="50" t="s">
        <v>17</v>
      </c>
      <c r="E103" s="96">
        <v>260</v>
      </c>
      <c r="F103" s="96">
        <v>156</v>
      </c>
      <c r="G103" s="178">
        <v>260</v>
      </c>
      <c r="H103" s="133">
        <f>E103/Demografia!E103</f>
        <v>8.2278481012658222E-2</v>
      </c>
      <c r="I103" s="133">
        <f t="shared" si="5"/>
        <v>3.1894665821594324E-3</v>
      </c>
      <c r="J103" s="133">
        <f t="shared" si="6"/>
        <v>2.5174771006409883E-3</v>
      </c>
      <c r="K103" s="132">
        <f>E103/Demografia!E103*1000</f>
        <v>82.278481012658219</v>
      </c>
      <c r="L103" s="148">
        <v>11</v>
      </c>
      <c r="M103" s="148">
        <v>95</v>
      </c>
      <c r="N103" s="148">
        <v>100</v>
      </c>
      <c r="O103" s="148">
        <v>38</v>
      </c>
      <c r="P103" s="148">
        <v>9</v>
      </c>
      <c r="Q103" s="148">
        <v>0</v>
      </c>
      <c r="R103" s="148">
        <v>0</v>
      </c>
      <c r="S103" s="176">
        <v>3</v>
      </c>
      <c r="T103" s="177">
        <v>0</v>
      </c>
      <c r="U103" s="173">
        <f>Demografia!E103/'Pomoc społeczna'!S103</f>
        <v>1053.3333333333333</v>
      </c>
      <c r="V103" s="97">
        <f>'Pomoc społeczna'!F103/'Pomoc społeczna'!S103</f>
        <v>52</v>
      </c>
      <c r="W103" s="222">
        <v>1</v>
      </c>
      <c r="X103" s="223">
        <v>7</v>
      </c>
      <c r="Y103" s="98" t="str">
        <f t="shared" si="7"/>
        <v>TAK</v>
      </c>
      <c r="Z103" s="150">
        <v>5</v>
      </c>
      <c r="AA103" s="151">
        <f>Z103/Demografia!M103</f>
        <v>6.7114093959731542E-3</v>
      </c>
      <c r="AB103" s="186">
        <v>0</v>
      </c>
      <c r="AC103" s="182">
        <v>0</v>
      </c>
      <c r="AD103" s="182">
        <f t="shared" si="8"/>
        <v>0</v>
      </c>
      <c r="AE103" s="182">
        <v>0</v>
      </c>
      <c r="AF103" s="182">
        <v>0</v>
      </c>
      <c r="AG103" s="199" t="s">
        <v>529</v>
      </c>
      <c r="AH103" s="151" t="str">
        <f t="shared" si="9"/>
        <v>NIE</v>
      </c>
      <c r="AI103" s="204" t="s">
        <v>530</v>
      </c>
      <c r="AJ103" s="204" t="s">
        <v>530</v>
      </c>
      <c r="AK103" s="204" t="s">
        <v>530</v>
      </c>
      <c r="AL103" s="149" t="s">
        <v>530</v>
      </c>
      <c r="AQ103" s="19"/>
      <c r="AW103"/>
    </row>
    <row r="104" spans="1:49" ht="25.5">
      <c r="A104" s="2">
        <v>39</v>
      </c>
      <c r="B104" s="9" t="s">
        <v>52</v>
      </c>
      <c r="C104" s="4" t="s">
        <v>56</v>
      </c>
      <c r="D104" s="50" t="s">
        <v>17</v>
      </c>
      <c r="E104" s="96">
        <v>262</v>
      </c>
      <c r="F104" s="96">
        <v>88</v>
      </c>
      <c r="G104" s="178">
        <v>262</v>
      </c>
      <c r="H104" s="133">
        <f>E104/Demografia!E104</f>
        <v>6.6379528756017228E-2</v>
      </c>
      <c r="I104" s="133">
        <f t="shared" si="5"/>
        <v>1.7991862771155774E-3</v>
      </c>
      <c r="J104" s="133">
        <f t="shared" si="6"/>
        <v>2.5368423091074576E-3</v>
      </c>
      <c r="K104" s="132">
        <f>E104/Demografia!E104*1000</f>
        <v>66.379528756017223</v>
      </c>
      <c r="L104" s="148">
        <v>175</v>
      </c>
      <c r="M104" s="148">
        <v>64</v>
      </c>
      <c r="N104" s="148">
        <v>31</v>
      </c>
      <c r="O104" s="148">
        <v>25</v>
      </c>
      <c r="P104" s="148">
        <v>42</v>
      </c>
      <c r="Q104" s="148">
        <v>0</v>
      </c>
      <c r="R104" s="148">
        <v>0</v>
      </c>
      <c r="S104" s="176">
        <v>3</v>
      </c>
      <c r="T104" s="177">
        <v>0</v>
      </c>
      <c r="U104" s="173">
        <f>Demografia!E104/'Pomoc społeczna'!S104</f>
        <v>1315.6666666666667</v>
      </c>
      <c r="V104" s="97">
        <f>'Pomoc społeczna'!F104/'Pomoc społeczna'!S104</f>
        <v>29.333333333333332</v>
      </c>
      <c r="W104" s="222">
        <v>1</v>
      </c>
      <c r="X104" s="223">
        <v>3</v>
      </c>
      <c r="Y104" s="98" t="str">
        <f t="shared" si="7"/>
        <v>TAK</v>
      </c>
      <c r="Z104" s="150">
        <v>13</v>
      </c>
      <c r="AA104" s="151">
        <f>Z104/Demografia!M104</f>
        <v>1.5439429928741092E-2</v>
      </c>
      <c r="AB104" s="186">
        <v>5</v>
      </c>
      <c r="AC104" s="182">
        <v>0</v>
      </c>
      <c r="AD104" s="182">
        <f t="shared" si="8"/>
        <v>0</v>
      </c>
      <c r="AE104" s="182">
        <v>0</v>
      </c>
      <c r="AF104" s="182">
        <v>0</v>
      </c>
      <c r="AG104" s="199" t="s">
        <v>529</v>
      </c>
      <c r="AH104" s="151" t="str">
        <f t="shared" si="9"/>
        <v>NIE</v>
      </c>
      <c r="AI104" s="204" t="s">
        <v>530</v>
      </c>
      <c r="AJ104" s="204" t="s">
        <v>530</v>
      </c>
      <c r="AK104" s="204" t="s">
        <v>530</v>
      </c>
      <c r="AL104" s="149" t="s">
        <v>530</v>
      </c>
      <c r="AQ104" s="19"/>
      <c r="AW104"/>
    </row>
    <row r="105" spans="1:49">
      <c r="A105" s="2">
        <v>82</v>
      </c>
      <c r="B105" s="9" t="s">
        <v>102</v>
      </c>
      <c r="C105" s="4" t="s">
        <v>107</v>
      </c>
      <c r="D105" s="50" t="s">
        <v>16</v>
      </c>
      <c r="E105" s="96">
        <v>252</v>
      </c>
      <c r="F105" s="96">
        <v>122</v>
      </c>
      <c r="G105" s="178">
        <v>252</v>
      </c>
      <c r="H105" s="133">
        <f>E105/Demografia!E105</f>
        <v>4.9851632047477744E-2</v>
      </c>
      <c r="I105" s="133">
        <f t="shared" si="5"/>
        <v>2.4943264296375047E-3</v>
      </c>
      <c r="J105" s="133">
        <f t="shared" si="6"/>
        <v>2.4400162667751117E-3</v>
      </c>
      <c r="K105" s="132">
        <f>E105/Demografia!E105*1000</f>
        <v>49.851632047477743</v>
      </c>
      <c r="L105" s="148">
        <v>158</v>
      </c>
      <c r="M105" s="148">
        <v>177</v>
      </c>
      <c r="N105" s="148">
        <v>98</v>
      </c>
      <c r="O105" s="148">
        <v>119</v>
      </c>
      <c r="P105" s="148">
        <v>32</v>
      </c>
      <c r="Q105" s="148">
        <v>27</v>
      </c>
      <c r="R105" s="148">
        <v>1</v>
      </c>
      <c r="S105" s="176">
        <v>3</v>
      </c>
      <c r="T105" s="177">
        <v>0</v>
      </c>
      <c r="U105" s="173">
        <f>Demografia!E105/'Pomoc społeczna'!S105</f>
        <v>1685</v>
      </c>
      <c r="V105" s="97">
        <f>'Pomoc społeczna'!F105/'Pomoc społeczna'!S105</f>
        <v>40.666666666666664</v>
      </c>
      <c r="W105" s="222">
        <v>1</v>
      </c>
      <c r="X105" s="223">
        <v>5</v>
      </c>
      <c r="Y105" s="98" t="str">
        <f t="shared" si="7"/>
        <v>TAK</v>
      </c>
      <c r="Z105" s="150">
        <v>34</v>
      </c>
      <c r="AA105" s="151">
        <f>Z105/Demografia!M105</f>
        <v>2.3208191126279865E-2</v>
      </c>
      <c r="AB105" s="186">
        <v>18</v>
      </c>
      <c r="AC105" s="182">
        <v>0</v>
      </c>
      <c r="AD105" s="182">
        <f t="shared" si="8"/>
        <v>0</v>
      </c>
      <c r="AE105" s="182">
        <v>0</v>
      </c>
      <c r="AF105" s="182">
        <v>0</v>
      </c>
      <c r="AG105" s="201" t="s">
        <v>530</v>
      </c>
      <c r="AH105" s="151" t="str">
        <f t="shared" si="9"/>
        <v>NIE</v>
      </c>
      <c r="AI105" s="204" t="s">
        <v>530</v>
      </c>
      <c r="AJ105" s="204" t="s">
        <v>530</v>
      </c>
      <c r="AK105" s="204" t="s">
        <v>530</v>
      </c>
      <c r="AL105" s="149" t="s">
        <v>529</v>
      </c>
      <c r="AQ105" s="19"/>
      <c r="AW105"/>
    </row>
    <row r="106" spans="1:49">
      <c r="A106" s="2">
        <v>83</v>
      </c>
      <c r="B106" s="9" t="s">
        <v>102</v>
      </c>
      <c r="C106" s="4" t="s">
        <v>107</v>
      </c>
      <c r="D106" s="50" t="s">
        <v>17</v>
      </c>
      <c r="E106" s="96">
        <v>762</v>
      </c>
      <c r="F106" s="96">
        <v>244</v>
      </c>
      <c r="G106" s="178">
        <v>762</v>
      </c>
      <c r="H106" s="133">
        <f>E106/Demografia!E106</f>
        <v>0.17853795688847235</v>
      </c>
      <c r="I106" s="133">
        <f t="shared" si="5"/>
        <v>4.9886528592750093E-3</v>
      </c>
      <c r="J106" s="133">
        <f t="shared" si="6"/>
        <v>7.3781444257247433E-3</v>
      </c>
      <c r="K106" s="132">
        <f>E106/Demografia!E106*1000</f>
        <v>178.53795688847234</v>
      </c>
      <c r="L106" s="148">
        <v>121</v>
      </c>
      <c r="M106" s="148">
        <v>222</v>
      </c>
      <c r="N106" s="148">
        <v>76</v>
      </c>
      <c r="O106" s="148">
        <v>60</v>
      </c>
      <c r="P106" s="148">
        <v>320</v>
      </c>
      <c r="Q106" s="148">
        <v>10</v>
      </c>
      <c r="R106" s="148">
        <v>0</v>
      </c>
      <c r="S106" s="176">
        <v>3</v>
      </c>
      <c r="T106" s="177">
        <v>0</v>
      </c>
      <c r="U106" s="173">
        <f>Demografia!E106/'Pomoc społeczna'!S106</f>
        <v>1422.6666666666667</v>
      </c>
      <c r="V106" s="97">
        <f>'Pomoc społeczna'!F106/'Pomoc społeczna'!S106</f>
        <v>81.333333333333329</v>
      </c>
      <c r="W106" s="222">
        <v>2</v>
      </c>
      <c r="X106" s="223">
        <v>11</v>
      </c>
      <c r="Y106" s="98" t="str">
        <f t="shared" si="7"/>
        <v>NIE</v>
      </c>
      <c r="Z106" s="150">
        <v>0</v>
      </c>
      <c r="AA106" s="151">
        <f>Z106/Demografia!M106</f>
        <v>0</v>
      </c>
      <c r="AB106" s="186">
        <v>0</v>
      </c>
      <c r="AC106" s="182">
        <v>15</v>
      </c>
      <c r="AD106" s="182">
        <f t="shared" si="8"/>
        <v>0</v>
      </c>
      <c r="AE106" s="182">
        <v>0</v>
      </c>
      <c r="AF106" s="182">
        <v>0</v>
      </c>
      <c r="AG106" s="201" t="s">
        <v>530</v>
      </c>
      <c r="AH106" s="151" t="str">
        <f t="shared" si="9"/>
        <v>NIE</v>
      </c>
      <c r="AI106" s="204" t="s">
        <v>530</v>
      </c>
      <c r="AJ106" s="204" t="s">
        <v>530</v>
      </c>
      <c r="AK106" s="204" t="s">
        <v>530</v>
      </c>
      <c r="AL106" s="149" t="s">
        <v>530</v>
      </c>
      <c r="AQ106" s="19"/>
      <c r="AW106"/>
    </row>
    <row r="107" spans="1:49">
      <c r="A107" s="2">
        <v>44</v>
      </c>
      <c r="B107" s="9" t="s">
        <v>58</v>
      </c>
      <c r="C107" s="4" t="s">
        <v>62</v>
      </c>
      <c r="D107" s="50" t="s">
        <v>31</v>
      </c>
      <c r="E107" s="96">
        <v>602</v>
      </c>
      <c r="F107" s="96">
        <v>213</v>
      </c>
      <c r="G107" s="178">
        <v>602</v>
      </c>
      <c r="H107" s="133">
        <f>E107/Demografia!E107</f>
        <v>0.13632246376811594</v>
      </c>
      <c r="I107" s="133">
        <f t="shared" si="5"/>
        <v>4.3548486025638405E-3</v>
      </c>
      <c r="J107" s="133">
        <f t="shared" si="6"/>
        <v>5.8289277484072114E-3</v>
      </c>
      <c r="K107" s="132">
        <f>E107/Demografia!E107*1000</f>
        <v>136.32246376811594</v>
      </c>
      <c r="L107" s="148">
        <v>347</v>
      </c>
      <c r="M107" s="148">
        <v>317</v>
      </c>
      <c r="N107" s="148">
        <v>145</v>
      </c>
      <c r="O107" s="148">
        <v>257</v>
      </c>
      <c r="P107" s="148">
        <v>99</v>
      </c>
      <c r="Q107" s="148">
        <v>15</v>
      </c>
      <c r="R107" s="148">
        <v>0</v>
      </c>
      <c r="S107" s="176">
        <v>3</v>
      </c>
      <c r="T107" s="177">
        <v>0</v>
      </c>
      <c r="U107" s="173">
        <f>Demografia!E107/'Pomoc społeczna'!S107</f>
        <v>1472</v>
      </c>
      <c r="V107" s="97">
        <f>'Pomoc społeczna'!F107/'Pomoc społeczna'!S107</f>
        <v>71</v>
      </c>
      <c r="W107" s="222">
        <v>1</v>
      </c>
      <c r="X107" s="223">
        <v>6</v>
      </c>
      <c r="Y107" s="98" t="str">
        <f t="shared" si="7"/>
        <v>TAK</v>
      </c>
      <c r="Z107" s="150">
        <v>15</v>
      </c>
      <c r="AA107" s="151">
        <f>Z107/Demografia!M107</f>
        <v>1.6778523489932886E-2</v>
      </c>
      <c r="AB107" s="186">
        <v>0</v>
      </c>
      <c r="AC107" s="182">
        <v>0</v>
      </c>
      <c r="AD107" s="182">
        <f t="shared" si="8"/>
        <v>3</v>
      </c>
      <c r="AE107" s="182">
        <v>3</v>
      </c>
      <c r="AF107" s="182">
        <v>0</v>
      </c>
      <c r="AG107" s="201" t="s">
        <v>530</v>
      </c>
      <c r="AH107" s="151" t="str">
        <f t="shared" si="9"/>
        <v>NIE</v>
      </c>
      <c r="AI107" s="204" t="s">
        <v>530</v>
      </c>
      <c r="AJ107" s="204" t="s">
        <v>530</v>
      </c>
      <c r="AK107" s="204" t="s">
        <v>530</v>
      </c>
      <c r="AL107" s="149" t="s">
        <v>529</v>
      </c>
      <c r="AQ107" s="19"/>
      <c r="AW107"/>
    </row>
    <row r="108" spans="1:49">
      <c r="A108" s="2">
        <v>86</v>
      </c>
      <c r="B108" s="9" t="s">
        <v>109</v>
      </c>
      <c r="C108" s="4" t="s">
        <v>111</v>
      </c>
      <c r="D108" s="50" t="s">
        <v>17</v>
      </c>
      <c r="E108" s="96">
        <v>549</v>
      </c>
      <c r="F108" s="96">
        <v>145</v>
      </c>
      <c r="G108" s="178">
        <v>549</v>
      </c>
      <c r="H108" s="133">
        <f>E108/Demografia!E108</f>
        <v>0.11934782608695652</v>
      </c>
      <c r="I108" s="133">
        <f t="shared" si="5"/>
        <v>2.9645682975199851E-3</v>
      </c>
      <c r="J108" s="133">
        <f t="shared" si="6"/>
        <v>5.3157497240457798E-3</v>
      </c>
      <c r="K108" s="132">
        <f>E108/Demografia!E108*1000</f>
        <v>119.34782608695652</v>
      </c>
      <c r="L108" s="148">
        <v>43</v>
      </c>
      <c r="M108" s="148">
        <v>147</v>
      </c>
      <c r="N108" s="148">
        <v>116</v>
      </c>
      <c r="O108" s="148">
        <v>29</v>
      </c>
      <c r="P108" s="148">
        <v>71</v>
      </c>
      <c r="Q108" s="148">
        <v>1</v>
      </c>
      <c r="R108" s="148">
        <v>0</v>
      </c>
      <c r="S108" s="176">
        <v>3</v>
      </c>
      <c r="T108" s="177">
        <v>0</v>
      </c>
      <c r="U108" s="173">
        <f>Demografia!E108/'Pomoc społeczna'!S108</f>
        <v>1533.3333333333333</v>
      </c>
      <c r="V108" s="97">
        <f>'Pomoc społeczna'!F108/'Pomoc społeczna'!S108</f>
        <v>48.333333333333336</v>
      </c>
      <c r="W108" s="222">
        <v>1</v>
      </c>
      <c r="X108" s="223">
        <v>13</v>
      </c>
      <c r="Y108" s="98" t="str">
        <f t="shared" si="7"/>
        <v>TAK</v>
      </c>
      <c r="Z108" s="150">
        <v>8</v>
      </c>
      <c r="AA108" s="151">
        <f>Z108/Demografia!M108</f>
        <v>8.0889787664307385E-3</v>
      </c>
      <c r="AB108" s="186">
        <v>0</v>
      </c>
      <c r="AC108" s="182">
        <v>7</v>
      </c>
      <c r="AD108" s="182">
        <f t="shared" si="8"/>
        <v>8</v>
      </c>
      <c r="AE108" s="182">
        <v>8</v>
      </c>
      <c r="AF108" s="182">
        <v>0</v>
      </c>
      <c r="AG108" s="199" t="s">
        <v>529</v>
      </c>
      <c r="AH108" s="151" t="str">
        <f t="shared" si="9"/>
        <v>TAK</v>
      </c>
      <c r="AI108" s="204" t="s">
        <v>530</v>
      </c>
      <c r="AJ108" s="204" t="s">
        <v>529</v>
      </c>
      <c r="AK108" s="204" t="s">
        <v>530</v>
      </c>
      <c r="AL108" s="149" t="s">
        <v>530</v>
      </c>
      <c r="AQ108" s="19"/>
      <c r="AW108"/>
    </row>
    <row r="109" spans="1:49">
      <c r="A109" s="2">
        <v>143</v>
      </c>
      <c r="B109" s="9" t="s">
        <v>167</v>
      </c>
      <c r="C109" s="4" t="s">
        <v>111</v>
      </c>
      <c r="D109" s="50" t="s">
        <v>17</v>
      </c>
      <c r="E109" s="96">
        <v>469</v>
      </c>
      <c r="F109" s="96">
        <v>174</v>
      </c>
      <c r="G109" s="178">
        <v>469</v>
      </c>
      <c r="H109" s="133">
        <f>E109/Demografia!E109</f>
        <v>7.1092921024708197E-2</v>
      </c>
      <c r="I109" s="133">
        <f t="shared" si="5"/>
        <v>3.5574819570239821E-3</v>
      </c>
      <c r="J109" s="133">
        <f t="shared" si="6"/>
        <v>4.5411413853870134E-3</v>
      </c>
      <c r="K109" s="132">
        <f>E109/Demografia!E109*1000</f>
        <v>71.092921024708204</v>
      </c>
      <c r="L109" s="148">
        <v>281</v>
      </c>
      <c r="M109" s="148">
        <v>330</v>
      </c>
      <c r="N109" s="148">
        <v>88</v>
      </c>
      <c r="O109" s="148">
        <v>86</v>
      </c>
      <c r="P109" s="148">
        <v>82</v>
      </c>
      <c r="Q109" s="148">
        <v>5</v>
      </c>
      <c r="R109" s="148">
        <v>0</v>
      </c>
      <c r="S109" s="176">
        <v>4</v>
      </c>
      <c r="T109" s="177">
        <v>0</v>
      </c>
      <c r="U109" s="173">
        <f>Demografia!E109/'Pomoc społeczna'!S109</f>
        <v>1649.25</v>
      </c>
      <c r="V109" s="97">
        <f>'Pomoc społeczna'!F109/'Pomoc społeczna'!S109</f>
        <v>43.5</v>
      </c>
      <c r="W109" s="222">
        <v>1</v>
      </c>
      <c r="X109" s="223">
        <v>7</v>
      </c>
      <c r="Y109" s="98" t="str">
        <f t="shared" si="7"/>
        <v>TAK</v>
      </c>
      <c r="Z109" s="150">
        <v>34</v>
      </c>
      <c r="AA109" s="151">
        <f>Z109/Demografia!M109</f>
        <v>2.2457067371202115E-2</v>
      </c>
      <c r="AB109" s="186">
        <v>5</v>
      </c>
      <c r="AC109" s="182">
        <v>0</v>
      </c>
      <c r="AD109" s="182">
        <f t="shared" si="8"/>
        <v>0</v>
      </c>
      <c r="AE109" s="182">
        <v>0</v>
      </c>
      <c r="AF109" s="182">
        <v>0</v>
      </c>
      <c r="AG109" s="199" t="s">
        <v>529</v>
      </c>
      <c r="AH109" s="151" t="str">
        <f t="shared" si="9"/>
        <v>NIE</v>
      </c>
      <c r="AI109" s="204" t="s">
        <v>530</v>
      </c>
      <c r="AJ109" s="204" t="s">
        <v>530</v>
      </c>
      <c r="AK109" s="204" t="s">
        <v>530</v>
      </c>
      <c r="AL109" s="149" t="s">
        <v>530</v>
      </c>
      <c r="AQ109" s="19"/>
      <c r="AW109"/>
    </row>
    <row r="110" spans="1:49">
      <c r="A110" s="2">
        <v>45</v>
      </c>
      <c r="B110" s="9" t="s">
        <v>58</v>
      </c>
      <c r="C110" s="4" t="s">
        <v>63</v>
      </c>
      <c r="D110" s="50" t="s">
        <v>17</v>
      </c>
      <c r="E110" s="96">
        <v>333</v>
      </c>
      <c r="F110" s="96">
        <v>136</v>
      </c>
      <c r="G110" s="178">
        <v>333</v>
      </c>
      <c r="H110" s="133">
        <f>E110/Demografia!E110</f>
        <v>8.3942525838164861E-2</v>
      </c>
      <c r="I110" s="133">
        <f t="shared" si="5"/>
        <v>2.7805606100877104E-3</v>
      </c>
      <c r="J110" s="133">
        <f t="shared" si="6"/>
        <v>3.2243072096671123E-3</v>
      </c>
      <c r="K110" s="132">
        <f>E110/Demografia!E110*1000</f>
        <v>83.942525838164855</v>
      </c>
      <c r="L110" s="148">
        <v>219</v>
      </c>
      <c r="M110" s="148">
        <v>206</v>
      </c>
      <c r="N110" s="148">
        <v>79</v>
      </c>
      <c r="O110" s="148">
        <v>163</v>
      </c>
      <c r="P110" s="148">
        <v>80</v>
      </c>
      <c r="Q110" s="148">
        <v>23</v>
      </c>
      <c r="R110" s="148">
        <v>2</v>
      </c>
      <c r="S110" s="176">
        <v>2</v>
      </c>
      <c r="T110" s="177">
        <v>0</v>
      </c>
      <c r="U110" s="173">
        <f>Demografia!E110/'Pomoc społeczna'!S110</f>
        <v>1983.5</v>
      </c>
      <c r="V110" s="97">
        <f>'Pomoc społeczna'!F110/'Pomoc społeczna'!S110</f>
        <v>68</v>
      </c>
      <c r="W110" s="222">
        <v>1</v>
      </c>
      <c r="X110" s="223">
        <v>10</v>
      </c>
      <c r="Y110" s="98" t="str">
        <f t="shared" si="7"/>
        <v>TAK</v>
      </c>
      <c r="Z110" s="150">
        <v>6</v>
      </c>
      <c r="AA110" s="151">
        <f>Z110/Demografia!M110</f>
        <v>7.7419354838709677E-3</v>
      </c>
      <c r="AB110" s="186">
        <v>0</v>
      </c>
      <c r="AC110" s="182">
        <v>15</v>
      </c>
      <c r="AD110" s="182">
        <f t="shared" si="8"/>
        <v>15</v>
      </c>
      <c r="AE110" s="182">
        <v>15</v>
      </c>
      <c r="AF110" s="182">
        <v>0</v>
      </c>
      <c r="AG110" s="201" t="s">
        <v>530</v>
      </c>
      <c r="AH110" s="151" t="str">
        <f t="shared" si="9"/>
        <v>NIE</v>
      </c>
      <c r="AI110" s="204" t="s">
        <v>530</v>
      </c>
      <c r="AJ110" s="204" t="s">
        <v>530</v>
      </c>
      <c r="AK110" s="204" t="s">
        <v>530</v>
      </c>
      <c r="AL110" s="149" t="s">
        <v>530</v>
      </c>
      <c r="AQ110" s="19"/>
      <c r="AW110"/>
    </row>
    <row r="111" spans="1:49">
      <c r="A111" s="2">
        <v>54</v>
      </c>
      <c r="B111" s="9" t="s">
        <v>65</v>
      </c>
      <c r="C111" s="4" t="s">
        <v>72</v>
      </c>
      <c r="D111" s="50" t="s">
        <v>17</v>
      </c>
      <c r="E111" s="96">
        <v>270</v>
      </c>
      <c r="F111" s="96">
        <v>116</v>
      </c>
      <c r="G111" s="178">
        <v>270</v>
      </c>
      <c r="H111" s="133">
        <f>E111/Demografia!E111</f>
        <v>6.0633280934201665E-2</v>
      </c>
      <c r="I111" s="133">
        <f t="shared" si="5"/>
        <v>2.3716546380159881E-3</v>
      </c>
      <c r="J111" s="133">
        <f t="shared" si="6"/>
        <v>2.6143031429733342E-3</v>
      </c>
      <c r="K111" s="132">
        <f>E111/Demografia!E111*1000</f>
        <v>60.633280934201665</v>
      </c>
      <c r="L111" s="148">
        <v>151</v>
      </c>
      <c r="M111" s="148">
        <v>149</v>
      </c>
      <c r="N111" s="148">
        <v>29</v>
      </c>
      <c r="O111" s="148">
        <v>181</v>
      </c>
      <c r="P111" s="148">
        <v>22</v>
      </c>
      <c r="Q111" s="148">
        <v>8</v>
      </c>
      <c r="R111" s="148">
        <v>0</v>
      </c>
      <c r="S111" s="176">
        <v>3</v>
      </c>
      <c r="T111" s="177">
        <v>0</v>
      </c>
      <c r="U111" s="173">
        <f>Demografia!E111/'Pomoc społeczna'!S111</f>
        <v>1484.3333333333333</v>
      </c>
      <c r="V111" s="97">
        <f>'Pomoc społeczna'!F111/'Pomoc społeczna'!S111</f>
        <v>38.666666666666664</v>
      </c>
      <c r="W111" s="222">
        <v>1</v>
      </c>
      <c r="X111" s="223">
        <v>7</v>
      </c>
      <c r="Y111" s="98" t="str">
        <f t="shared" si="7"/>
        <v>NIE</v>
      </c>
      <c r="Z111" s="150">
        <v>0</v>
      </c>
      <c r="AA111" s="151">
        <f>Z111/Demografia!M111</f>
        <v>0</v>
      </c>
      <c r="AB111" s="186">
        <v>0</v>
      </c>
      <c r="AC111" s="182">
        <v>0</v>
      </c>
      <c r="AD111" s="182">
        <f t="shared" si="8"/>
        <v>0</v>
      </c>
      <c r="AE111" s="182">
        <v>0</v>
      </c>
      <c r="AF111" s="182">
        <v>0</v>
      </c>
      <c r="AG111" s="201" t="s">
        <v>530</v>
      </c>
      <c r="AH111" s="151" t="str">
        <f t="shared" si="9"/>
        <v>NIE</v>
      </c>
      <c r="AI111" s="204" t="s">
        <v>530</v>
      </c>
      <c r="AJ111" s="204" t="s">
        <v>530</v>
      </c>
      <c r="AK111" s="204" t="s">
        <v>530</v>
      </c>
      <c r="AL111" s="149" t="s">
        <v>530</v>
      </c>
      <c r="AQ111" s="19"/>
      <c r="AW111"/>
    </row>
    <row r="112" spans="1:49">
      <c r="A112" s="2">
        <v>124</v>
      </c>
      <c r="B112" s="10" t="s">
        <v>148</v>
      </c>
      <c r="C112" s="12" t="s">
        <v>152</v>
      </c>
      <c r="D112" s="55" t="s">
        <v>17</v>
      </c>
      <c r="E112" s="96">
        <v>398</v>
      </c>
      <c r="F112" s="96">
        <v>149</v>
      </c>
      <c r="G112" s="178">
        <v>398</v>
      </c>
      <c r="H112" s="133">
        <f>E112/Demografia!E112</f>
        <v>4.7819295926949418E-2</v>
      </c>
      <c r="I112" s="133">
        <f t="shared" si="5"/>
        <v>3.0463494919343295E-3</v>
      </c>
      <c r="J112" s="133">
        <f t="shared" si="6"/>
        <v>3.8536764848273591E-3</v>
      </c>
      <c r="K112" s="132">
        <f>E112/Demografia!E112*1000</f>
        <v>47.819295926949415</v>
      </c>
      <c r="L112" s="148">
        <v>227</v>
      </c>
      <c r="M112" s="148">
        <v>264</v>
      </c>
      <c r="N112" s="148">
        <v>174</v>
      </c>
      <c r="O112" s="148">
        <v>181</v>
      </c>
      <c r="P112" s="148">
        <v>107</v>
      </c>
      <c r="Q112" s="148">
        <v>43</v>
      </c>
      <c r="R112" s="148">
        <v>2</v>
      </c>
      <c r="S112" s="176">
        <v>3</v>
      </c>
      <c r="T112" s="177">
        <v>0</v>
      </c>
      <c r="U112" s="173">
        <f>Demografia!E112/'Pomoc społeczna'!S112</f>
        <v>2774.3333333333335</v>
      </c>
      <c r="V112" s="97">
        <f>'Pomoc społeczna'!F112/'Pomoc społeczna'!S112</f>
        <v>49.666666666666664</v>
      </c>
      <c r="W112" s="222">
        <v>1</v>
      </c>
      <c r="X112" s="223">
        <v>15</v>
      </c>
      <c r="Y112" s="98" t="str">
        <f t="shared" si="7"/>
        <v>TAK</v>
      </c>
      <c r="Z112" s="150">
        <v>7</v>
      </c>
      <c r="AA112" s="151">
        <f>Z112/Demografia!M112</f>
        <v>4.2424242424242429E-3</v>
      </c>
      <c r="AB112" s="186">
        <v>0</v>
      </c>
      <c r="AC112" s="182">
        <v>0</v>
      </c>
      <c r="AD112" s="182">
        <f t="shared" si="8"/>
        <v>0</v>
      </c>
      <c r="AE112" s="182">
        <v>0</v>
      </c>
      <c r="AF112" s="182">
        <v>0</v>
      </c>
      <c r="AG112" s="199" t="s">
        <v>529</v>
      </c>
      <c r="AH112" s="151" t="str">
        <f t="shared" si="9"/>
        <v>NIE</v>
      </c>
      <c r="AI112" s="204" t="s">
        <v>530</v>
      </c>
      <c r="AJ112" s="204" t="s">
        <v>530</v>
      </c>
      <c r="AK112" s="204" t="s">
        <v>530</v>
      </c>
      <c r="AL112" s="149" t="s">
        <v>529</v>
      </c>
      <c r="AQ112" s="19"/>
      <c r="AW112"/>
    </row>
    <row r="113" spans="1:49">
      <c r="A113" s="2">
        <v>87</v>
      </c>
      <c r="B113" s="9" t="s">
        <v>109</v>
      </c>
      <c r="C113" s="4" t="s">
        <v>112</v>
      </c>
      <c r="D113" s="50" t="s">
        <v>16</v>
      </c>
      <c r="E113" s="96">
        <v>1237</v>
      </c>
      <c r="F113" s="96">
        <v>559</v>
      </c>
      <c r="G113" s="178">
        <v>1237</v>
      </c>
      <c r="H113" s="133">
        <f>E113/Demografia!E113</f>
        <v>8.0434358540867418E-2</v>
      </c>
      <c r="I113" s="133">
        <f t="shared" si="5"/>
        <v>1.1428921919404632E-2</v>
      </c>
      <c r="J113" s="133">
        <f t="shared" si="6"/>
        <v>1.1977381436511165E-2</v>
      </c>
      <c r="K113" s="132">
        <f>E113/Demografia!E113*1000</f>
        <v>80.434358540867422</v>
      </c>
      <c r="L113" s="148">
        <v>839</v>
      </c>
      <c r="M113" s="148">
        <v>831</v>
      </c>
      <c r="N113" s="148">
        <v>476</v>
      </c>
      <c r="O113" s="148">
        <v>433</v>
      </c>
      <c r="P113" s="148">
        <v>429</v>
      </c>
      <c r="Q113" s="148">
        <v>112</v>
      </c>
      <c r="R113" s="148">
        <v>7</v>
      </c>
      <c r="S113" s="176">
        <v>8</v>
      </c>
      <c r="T113" s="177">
        <v>0</v>
      </c>
      <c r="U113" s="173">
        <f>Demografia!E113/'Pomoc społeczna'!S113</f>
        <v>1922.375</v>
      </c>
      <c r="V113" s="97">
        <f>'Pomoc społeczna'!F113/'Pomoc społeczna'!S113</f>
        <v>69.875</v>
      </c>
      <c r="W113" s="222">
        <v>2</v>
      </c>
      <c r="X113" s="223">
        <v>28</v>
      </c>
      <c r="Y113" s="98" t="str">
        <f t="shared" si="7"/>
        <v>TAK</v>
      </c>
      <c r="Z113" s="150">
        <v>28</v>
      </c>
      <c r="AA113" s="151">
        <f>Z113/Demografia!M113</f>
        <v>7.1156289707750954E-3</v>
      </c>
      <c r="AB113" s="186">
        <v>16</v>
      </c>
      <c r="AC113" s="182">
        <v>0</v>
      </c>
      <c r="AD113" s="182">
        <f t="shared" si="8"/>
        <v>18</v>
      </c>
      <c r="AE113" s="182">
        <v>18</v>
      </c>
      <c r="AF113" s="182">
        <v>0</v>
      </c>
      <c r="AG113" s="199" t="s">
        <v>529</v>
      </c>
      <c r="AH113" s="151" t="str">
        <f t="shared" si="9"/>
        <v>TAK</v>
      </c>
      <c r="AI113" s="204" t="s">
        <v>530</v>
      </c>
      <c r="AJ113" s="204" t="s">
        <v>529</v>
      </c>
      <c r="AK113" s="204" t="s">
        <v>530</v>
      </c>
      <c r="AL113" s="149" t="s">
        <v>529</v>
      </c>
      <c r="AQ113" s="19"/>
      <c r="AW113"/>
    </row>
    <row r="114" spans="1:49">
      <c r="A114" s="2">
        <v>88</v>
      </c>
      <c r="B114" s="9" t="s">
        <v>109</v>
      </c>
      <c r="C114" s="4" t="s">
        <v>112</v>
      </c>
      <c r="D114" s="50" t="s">
        <v>17</v>
      </c>
      <c r="E114" s="96">
        <v>1910</v>
      </c>
      <c r="F114" s="96">
        <v>528</v>
      </c>
      <c r="G114" s="178">
        <v>1910</v>
      </c>
      <c r="H114" s="133">
        <f>E114/Demografia!E114</f>
        <v>0.26257904866648335</v>
      </c>
      <c r="I114" s="133">
        <f t="shared" si="5"/>
        <v>1.0795117662693464E-2</v>
      </c>
      <c r="J114" s="133">
        <f t="shared" si="6"/>
        <v>1.8493774085478028E-2</v>
      </c>
      <c r="K114" s="132">
        <f>E114/Demografia!E114*1000</f>
        <v>262.57904866648335</v>
      </c>
      <c r="L114" s="148">
        <v>1215</v>
      </c>
      <c r="M114" s="148">
        <v>305</v>
      </c>
      <c r="N114" s="148">
        <v>106</v>
      </c>
      <c r="O114" s="148">
        <v>77</v>
      </c>
      <c r="P114" s="148">
        <v>94</v>
      </c>
      <c r="Q114" s="148">
        <v>48</v>
      </c>
      <c r="R114" s="148">
        <v>0</v>
      </c>
      <c r="S114" s="176">
        <v>4</v>
      </c>
      <c r="T114" s="177">
        <v>0</v>
      </c>
      <c r="U114" s="173">
        <f>Demografia!E114/'Pomoc społeczna'!S114</f>
        <v>1818.5</v>
      </c>
      <c r="V114" s="97">
        <f>'Pomoc społeczna'!F114/'Pomoc społeczna'!S114</f>
        <v>132</v>
      </c>
      <c r="W114" s="222">
        <v>1</v>
      </c>
      <c r="X114" s="223">
        <v>17</v>
      </c>
      <c r="Y114" s="98" t="str">
        <f t="shared" si="7"/>
        <v>TAK</v>
      </c>
      <c r="Z114" s="150">
        <v>9</v>
      </c>
      <c r="AA114" s="151">
        <f>Z114/Demografia!M114</f>
        <v>6.3920454545454549E-3</v>
      </c>
      <c r="AB114" s="186">
        <v>0</v>
      </c>
      <c r="AC114" s="182">
        <v>0</v>
      </c>
      <c r="AD114" s="182">
        <f t="shared" si="8"/>
        <v>0</v>
      </c>
      <c r="AE114" s="182">
        <v>0</v>
      </c>
      <c r="AF114" s="182">
        <v>0</v>
      </c>
      <c r="AG114" s="199" t="s">
        <v>529</v>
      </c>
      <c r="AH114" s="151" t="str">
        <f t="shared" si="9"/>
        <v>TAK</v>
      </c>
      <c r="AI114" s="204" t="s">
        <v>530</v>
      </c>
      <c r="AJ114" s="204" t="s">
        <v>529</v>
      </c>
      <c r="AK114" s="204" t="s">
        <v>530</v>
      </c>
      <c r="AL114" s="149" t="s">
        <v>529</v>
      </c>
      <c r="AQ114" s="19"/>
      <c r="AW114"/>
    </row>
    <row r="115" spans="1:49">
      <c r="A115" s="2">
        <v>76</v>
      </c>
      <c r="B115" s="9" t="s">
        <v>96</v>
      </c>
      <c r="C115" s="4" t="s">
        <v>100</v>
      </c>
      <c r="D115" s="50" t="s">
        <v>17</v>
      </c>
      <c r="E115" s="96">
        <v>280</v>
      </c>
      <c r="F115" s="96">
        <v>137</v>
      </c>
      <c r="G115" s="178">
        <v>280</v>
      </c>
      <c r="H115" s="133">
        <f>E115/Demografia!E115</f>
        <v>4.0450736781277086E-2</v>
      </c>
      <c r="I115" s="133">
        <f t="shared" si="5"/>
        <v>2.8010059086912963E-3</v>
      </c>
      <c r="J115" s="133">
        <f t="shared" si="6"/>
        <v>2.7111291853056797E-3</v>
      </c>
      <c r="K115" s="132">
        <f>E115/Demografia!E115*1000</f>
        <v>40.450736781277087</v>
      </c>
      <c r="L115" s="148">
        <v>48</v>
      </c>
      <c r="M115" s="148">
        <v>120</v>
      </c>
      <c r="N115" s="148">
        <v>106</v>
      </c>
      <c r="O115" s="148">
        <v>56</v>
      </c>
      <c r="P115" s="148">
        <v>57</v>
      </c>
      <c r="Q115" s="148">
        <v>11</v>
      </c>
      <c r="R115" s="148">
        <v>0</v>
      </c>
      <c r="S115" s="176">
        <v>3</v>
      </c>
      <c r="T115" s="177">
        <v>0</v>
      </c>
      <c r="U115" s="173">
        <f>Demografia!E115/'Pomoc społeczna'!S115</f>
        <v>2307.3333333333335</v>
      </c>
      <c r="V115" s="97">
        <f>'Pomoc społeczna'!F115/'Pomoc społeczna'!S115</f>
        <v>45.666666666666664</v>
      </c>
      <c r="W115" s="222">
        <v>2</v>
      </c>
      <c r="X115" s="223">
        <v>10</v>
      </c>
      <c r="Y115" s="98" t="str">
        <f t="shared" si="7"/>
        <v>TAK</v>
      </c>
      <c r="Z115" s="150">
        <v>31</v>
      </c>
      <c r="AA115" s="151">
        <f>Z115/Demografia!M115</f>
        <v>2.2777369581190303E-2</v>
      </c>
      <c r="AB115" s="186">
        <v>0</v>
      </c>
      <c r="AC115" s="182">
        <v>0</v>
      </c>
      <c r="AD115" s="182">
        <f t="shared" si="8"/>
        <v>0</v>
      </c>
      <c r="AE115" s="182">
        <v>0</v>
      </c>
      <c r="AF115" s="182">
        <v>0</v>
      </c>
      <c r="AG115" s="201" t="s">
        <v>530</v>
      </c>
      <c r="AH115" s="151" t="str">
        <f t="shared" si="9"/>
        <v>NIE</v>
      </c>
      <c r="AI115" s="204" t="s">
        <v>530</v>
      </c>
      <c r="AJ115" s="204" t="s">
        <v>530</v>
      </c>
      <c r="AK115" s="204" t="s">
        <v>530</v>
      </c>
      <c r="AL115" s="149" t="s">
        <v>529</v>
      </c>
      <c r="AQ115" s="19"/>
      <c r="AW115"/>
    </row>
    <row r="116" spans="1:49">
      <c r="A116" s="2">
        <v>92</v>
      </c>
      <c r="B116" s="9" t="s">
        <v>115</v>
      </c>
      <c r="C116" s="4" t="s">
        <v>117</v>
      </c>
      <c r="D116" s="50" t="s">
        <v>31</v>
      </c>
      <c r="E116" s="96">
        <v>914</v>
      </c>
      <c r="F116" s="96">
        <v>429</v>
      </c>
      <c r="G116" s="178">
        <v>914</v>
      </c>
      <c r="H116" s="133">
        <f>E116/Demografia!E116</f>
        <v>6.0710727333111926E-2</v>
      </c>
      <c r="I116" s="133">
        <f t="shared" si="5"/>
        <v>8.7710331009384392E-3</v>
      </c>
      <c r="J116" s="133">
        <f t="shared" si="6"/>
        <v>8.8499002691763973E-3</v>
      </c>
      <c r="K116" s="132">
        <f>E116/Demografia!E116*1000</f>
        <v>60.710727333111926</v>
      </c>
      <c r="L116" s="148">
        <v>305</v>
      </c>
      <c r="M116" s="148">
        <v>499</v>
      </c>
      <c r="N116" s="148">
        <v>433</v>
      </c>
      <c r="O116" s="148">
        <v>548</v>
      </c>
      <c r="P116" s="148">
        <v>138</v>
      </c>
      <c r="Q116" s="148">
        <v>59</v>
      </c>
      <c r="R116" s="148">
        <v>3</v>
      </c>
      <c r="S116" s="176">
        <v>15</v>
      </c>
      <c r="T116" s="177">
        <v>9</v>
      </c>
      <c r="U116" s="173">
        <f>Demografia!E116/'Pomoc społeczna'!S116</f>
        <v>1003.6666666666666</v>
      </c>
      <c r="V116" s="97">
        <f>'Pomoc społeczna'!F116/'Pomoc społeczna'!S116</f>
        <v>28.6</v>
      </c>
      <c r="W116" s="222">
        <v>3</v>
      </c>
      <c r="X116" s="223">
        <v>24</v>
      </c>
      <c r="Y116" s="98" t="str">
        <f t="shared" si="7"/>
        <v>TAK</v>
      </c>
      <c r="Z116" s="150">
        <v>133</v>
      </c>
      <c r="AA116" s="151">
        <f>Z116/Demografia!M116</f>
        <v>3.8350634371395617E-2</v>
      </c>
      <c r="AB116" s="186">
        <v>86</v>
      </c>
      <c r="AC116" s="182">
        <v>56</v>
      </c>
      <c r="AD116" s="182">
        <f t="shared" si="8"/>
        <v>12</v>
      </c>
      <c r="AE116" s="182">
        <v>12</v>
      </c>
      <c r="AF116" s="182">
        <v>0</v>
      </c>
      <c r="AG116" s="199" t="s">
        <v>529</v>
      </c>
      <c r="AH116" s="151" t="str">
        <f t="shared" si="9"/>
        <v>NIE</v>
      </c>
      <c r="AI116" s="204" t="s">
        <v>530</v>
      </c>
      <c r="AJ116" s="204" t="s">
        <v>530</v>
      </c>
      <c r="AK116" s="204" t="s">
        <v>530</v>
      </c>
      <c r="AL116" s="149" t="s">
        <v>530</v>
      </c>
      <c r="AQ116" s="19"/>
      <c r="AW116"/>
    </row>
    <row r="117" spans="1:49">
      <c r="A117" s="2">
        <v>26</v>
      </c>
      <c r="B117" s="9" t="s">
        <v>36</v>
      </c>
      <c r="C117" s="4" t="s">
        <v>43</v>
      </c>
      <c r="D117" s="50" t="s">
        <v>17</v>
      </c>
      <c r="E117" s="96">
        <v>306</v>
      </c>
      <c r="F117" s="96">
        <v>122</v>
      </c>
      <c r="G117" s="178">
        <v>306</v>
      </c>
      <c r="H117" s="133">
        <f>E117/Demografia!E117</f>
        <v>2.7973306517963252E-2</v>
      </c>
      <c r="I117" s="133">
        <f t="shared" si="5"/>
        <v>2.4943264296375047E-3</v>
      </c>
      <c r="J117" s="133">
        <f t="shared" si="6"/>
        <v>2.9628768953697785E-3</v>
      </c>
      <c r="K117" s="132">
        <f>E117/Demografia!E117*1000</f>
        <v>27.973306517963252</v>
      </c>
      <c r="L117" s="148">
        <v>207</v>
      </c>
      <c r="M117" s="148">
        <v>92</v>
      </c>
      <c r="N117" s="148">
        <v>129</v>
      </c>
      <c r="O117" s="148">
        <v>83</v>
      </c>
      <c r="P117" s="148">
        <v>90</v>
      </c>
      <c r="Q117" s="148">
        <v>58</v>
      </c>
      <c r="R117" s="148">
        <v>5</v>
      </c>
      <c r="S117" s="176">
        <v>5</v>
      </c>
      <c r="T117" s="177">
        <v>0</v>
      </c>
      <c r="U117" s="173">
        <f>Demografia!E117/'Pomoc społeczna'!S117</f>
        <v>2187.8000000000002</v>
      </c>
      <c r="V117" s="97">
        <f>'Pomoc społeczna'!F117/'Pomoc społeczna'!S117</f>
        <v>24.4</v>
      </c>
      <c r="W117" s="222">
        <v>1</v>
      </c>
      <c r="X117" s="223">
        <v>14</v>
      </c>
      <c r="Y117" s="98" t="str">
        <f t="shared" si="7"/>
        <v>TAK</v>
      </c>
      <c r="Z117" s="150">
        <v>8</v>
      </c>
      <c r="AA117" s="151">
        <f>Z117/Demografia!M117</f>
        <v>4.1493775933609959E-3</v>
      </c>
      <c r="AB117" s="186">
        <v>2</v>
      </c>
      <c r="AC117" s="182">
        <v>25</v>
      </c>
      <c r="AD117" s="182">
        <f t="shared" si="8"/>
        <v>7</v>
      </c>
      <c r="AE117" s="182">
        <v>7</v>
      </c>
      <c r="AF117" s="182">
        <v>0</v>
      </c>
      <c r="AG117" s="200" t="s">
        <v>529</v>
      </c>
      <c r="AH117" s="151" t="str">
        <f t="shared" si="9"/>
        <v>NIE</v>
      </c>
      <c r="AI117" s="204" t="s">
        <v>530</v>
      </c>
      <c r="AJ117" s="204" t="s">
        <v>530</v>
      </c>
      <c r="AK117" s="204" t="s">
        <v>530</v>
      </c>
      <c r="AL117" s="149" t="s">
        <v>529</v>
      </c>
      <c r="AQ117" s="19"/>
      <c r="AW117"/>
    </row>
    <row r="118" spans="1:49">
      <c r="A118" s="2">
        <v>62</v>
      </c>
      <c r="B118" s="9" t="s">
        <v>74</v>
      </c>
      <c r="C118" s="4" t="s">
        <v>80</v>
      </c>
      <c r="D118" s="50" t="s">
        <v>31</v>
      </c>
      <c r="E118" s="96">
        <v>843</v>
      </c>
      <c r="F118" s="96">
        <v>307</v>
      </c>
      <c r="G118" s="178">
        <v>843</v>
      </c>
      <c r="H118" s="133">
        <f>E118/Demografia!E118</f>
        <v>0.11940509915014165</v>
      </c>
      <c r="I118" s="133">
        <f t="shared" si="5"/>
        <v>6.2767066713009341E-3</v>
      </c>
      <c r="J118" s="133">
        <f t="shared" si="6"/>
        <v>8.1624353686167439E-3</v>
      </c>
      <c r="K118" s="132">
        <f>E118/Demografia!E118*1000</f>
        <v>119.40509915014165</v>
      </c>
      <c r="L118" s="148">
        <v>381</v>
      </c>
      <c r="M118" s="148">
        <v>329</v>
      </c>
      <c r="N118" s="148">
        <v>104</v>
      </c>
      <c r="O118" s="148">
        <v>82</v>
      </c>
      <c r="P118" s="148">
        <v>163</v>
      </c>
      <c r="Q118" s="148">
        <v>3</v>
      </c>
      <c r="R118" s="148">
        <v>0</v>
      </c>
      <c r="S118" s="176">
        <v>5</v>
      </c>
      <c r="T118" s="177">
        <v>0</v>
      </c>
      <c r="U118" s="173">
        <f>Demografia!E118/'Pomoc społeczna'!S118</f>
        <v>1412</v>
      </c>
      <c r="V118" s="97">
        <f>'Pomoc społeczna'!F118/'Pomoc społeczna'!S118</f>
        <v>61.4</v>
      </c>
      <c r="W118" s="222">
        <v>2</v>
      </c>
      <c r="X118" s="223">
        <v>18</v>
      </c>
      <c r="Y118" s="98" t="str">
        <f t="shared" si="7"/>
        <v>TAK</v>
      </c>
      <c r="Z118" s="150">
        <v>45</v>
      </c>
      <c r="AA118" s="151">
        <f>Z118/Demografia!M118</f>
        <v>2.8481012658227847E-2</v>
      </c>
      <c r="AB118" s="186">
        <v>0</v>
      </c>
      <c r="AC118" s="182">
        <v>28</v>
      </c>
      <c r="AD118" s="182">
        <f t="shared" si="8"/>
        <v>0</v>
      </c>
      <c r="AE118" s="182">
        <v>0</v>
      </c>
      <c r="AF118" s="182">
        <v>0</v>
      </c>
      <c r="AG118" s="201" t="s">
        <v>530</v>
      </c>
      <c r="AH118" s="151" t="str">
        <f t="shared" si="9"/>
        <v>TAK</v>
      </c>
      <c r="AI118" s="204" t="s">
        <v>530</v>
      </c>
      <c r="AJ118" s="204" t="s">
        <v>529</v>
      </c>
      <c r="AK118" s="204" t="s">
        <v>529</v>
      </c>
      <c r="AL118" s="149" t="s">
        <v>530</v>
      </c>
      <c r="AQ118" s="19"/>
      <c r="AW118"/>
    </row>
    <row r="119" spans="1:49">
      <c r="A119" s="2">
        <v>89</v>
      </c>
      <c r="B119" s="9" t="s">
        <v>109</v>
      </c>
      <c r="C119" s="4" t="s">
        <v>113</v>
      </c>
      <c r="D119" s="50" t="s">
        <v>17</v>
      </c>
      <c r="E119" s="96">
        <v>473</v>
      </c>
      <c r="F119" s="96">
        <v>163</v>
      </c>
      <c r="G119" s="178">
        <v>473</v>
      </c>
      <c r="H119" s="133">
        <f>E119/Demografia!E119</f>
        <v>8.7673772011121406E-2</v>
      </c>
      <c r="I119" s="133">
        <f t="shared" si="5"/>
        <v>3.3325836723845353E-3</v>
      </c>
      <c r="J119" s="133">
        <f t="shared" si="6"/>
        <v>4.5798718023199519E-3</v>
      </c>
      <c r="K119" s="132">
        <f>E119/Demografia!E119*1000</f>
        <v>87.6737720111214</v>
      </c>
      <c r="L119" s="148">
        <v>284</v>
      </c>
      <c r="M119" s="148">
        <v>88</v>
      </c>
      <c r="N119" s="148">
        <v>40</v>
      </c>
      <c r="O119" s="148">
        <v>68</v>
      </c>
      <c r="P119" s="148">
        <v>16</v>
      </c>
      <c r="Q119" s="148">
        <v>0</v>
      </c>
      <c r="R119" s="148">
        <v>0</v>
      </c>
      <c r="S119" s="176">
        <v>3</v>
      </c>
      <c r="T119" s="177">
        <v>0</v>
      </c>
      <c r="U119" s="173">
        <f>Demografia!E119/'Pomoc społeczna'!S119</f>
        <v>1798.3333333333333</v>
      </c>
      <c r="V119" s="97">
        <f>'Pomoc społeczna'!F119/'Pomoc społeczna'!S119</f>
        <v>54.333333333333336</v>
      </c>
      <c r="W119" s="222">
        <v>1</v>
      </c>
      <c r="X119" s="223">
        <v>10</v>
      </c>
      <c r="Y119" s="98" t="str">
        <f t="shared" si="7"/>
        <v>TAK</v>
      </c>
      <c r="Z119" s="150">
        <v>9</v>
      </c>
      <c r="AA119" s="151">
        <f>Z119/Demografia!M119</f>
        <v>7.3230268510984537E-3</v>
      </c>
      <c r="AB119" s="186">
        <v>0</v>
      </c>
      <c r="AC119" s="182">
        <v>0</v>
      </c>
      <c r="AD119" s="182">
        <f t="shared" si="8"/>
        <v>0</v>
      </c>
      <c r="AE119" s="182">
        <v>0</v>
      </c>
      <c r="AF119" s="182">
        <v>0</v>
      </c>
      <c r="AG119" s="201" t="s">
        <v>530</v>
      </c>
      <c r="AH119" s="151" t="str">
        <f t="shared" si="9"/>
        <v>NIE</v>
      </c>
      <c r="AI119" s="204" t="s">
        <v>530</v>
      </c>
      <c r="AJ119" s="204" t="s">
        <v>530</v>
      </c>
      <c r="AK119" s="204" t="s">
        <v>530</v>
      </c>
      <c r="AL119" s="149" t="s">
        <v>530</v>
      </c>
      <c r="AQ119" s="19"/>
      <c r="AW119"/>
    </row>
    <row r="120" spans="1:49">
      <c r="A120" s="2">
        <v>27</v>
      </c>
      <c r="B120" s="9" t="s">
        <v>36</v>
      </c>
      <c r="C120" s="4" t="s">
        <v>44</v>
      </c>
      <c r="D120" s="50" t="s">
        <v>31</v>
      </c>
      <c r="E120" s="96">
        <v>655</v>
      </c>
      <c r="F120" s="96">
        <v>313</v>
      </c>
      <c r="G120" s="178">
        <v>655</v>
      </c>
      <c r="H120" s="133">
        <f>E120/Demografia!E120</f>
        <v>4.0034227736690908E-2</v>
      </c>
      <c r="I120" s="133">
        <f t="shared" si="5"/>
        <v>6.3993784629224511E-3</v>
      </c>
      <c r="J120" s="133">
        <f t="shared" si="6"/>
        <v>6.342105772768644E-3</v>
      </c>
      <c r="K120" s="132">
        <f>E120/Demografia!E120*1000</f>
        <v>40.034227736690909</v>
      </c>
      <c r="L120" s="148">
        <v>335</v>
      </c>
      <c r="M120" s="148">
        <v>222</v>
      </c>
      <c r="N120" s="148">
        <v>302</v>
      </c>
      <c r="O120" s="148">
        <v>321</v>
      </c>
      <c r="P120" s="148">
        <v>385</v>
      </c>
      <c r="Q120" s="148">
        <v>23</v>
      </c>
      <c r="R120" s="148">
        <v>7</v>
      </c>
      <c r="S120" s="176">
        <v>9</v>
      </c>
      <c r="T120" s="177">
        <v>7</v>
      </c>
      <c r="U120" s="173">
        <f>Demografia!E120/'Pomoc społeczna'!S120</f>
        <v>1817.8888888888889</v>
      </c>
      <c r="V120" s="97">
        <f>'Pomoc społeczna'!F120/'Pomoc społeczna'!S120</f>
        <v>34.777777777777779</v>
      </c>
      <c r="W120" s="222">
        <v>3</v>
      </c>
      <c r="X120" s="223">
        <v>30</v>
      </c>
      <c r="Y120" s="98" t="str">
        <f t="shared" si="7"/>
        <v>TAK</v>
      </c>
      <c r="Z120" s="150">
        <v>103</v>
      </c>
      <c r="AA120" s="151">
        <f>Z120/Demografia!M120</f>
        <v>2.8579356270810211E-2</v>
      </c>
      <c r="AB120" s="186">
        <v>35</v>
      </c>
      <c r="AC120" s="182">
        <v>8</v>
      </c>
      <c r="AD120" s="182">
        <f t="shared" si="8"/>
        <v>0</v>
      </c>
      <c r="AE120" s="182">
        <v>0</v>
      </c>
      <c r="AF120" s="182">
        <v>0</v>
      </c>
      <c r="AG120" s="199" t="s">
        <v>529</v>
      </c>
      <c r="AH120" s="151" t="str">
        <f t="shared" si="9"/>
        <v>TAK</v>
      </c>
      <c r="AI120" s="204" t="s">
        <v>530</v>
      </c>
      <c r="AJ120" s="204" t="s">
        <v>529</v>
      </c>
      <c r="AK120" s="204" t="s">
        <v>530</v>
      </c>
      <c r="AL120" s="149" t="s">
        <v>529</v>
      </c>
      <c r="AQ120" s="19"/>
      <c r="AW120"/>
    </row>
    <row r="121" spans="1:49">
      <c r="A121" s="2">
        <v>93</v>
      </c>
      <c r="B121" s="9" t="s">
        <v>115</v>
      </c>
      <c r="C121" s="4" t="s">
        <v>118</v>
      </c>
      <c r="D121" s="50" t="s">
        <v>17</v>
      </c>
      <c r="E121" s="96">
        <v>447</v>
      </c>
      <c r="F121" s="96">
        <v>168</v>
      </c>
      <c r="G121" s="178">
        <v>447</v>
      </c>
      <c r="H121" s="133">
        <f>E121/Demografia!E121</f>
        <v>0.1</v>
      </c>
      <c r="I121" s="133">
        <f t="shared" si="5"/>
        <v>3.4348101654024655E-3</v>
      </c>
      <c r="J121" s="133">
        <f t="shared" si="6"/>
        <v>4.3281240922558532E-3</v>
      </c>
      <c r="K121" s="132">
        <f>E121/Demografia!E121*1000</f>
        <v>100</v>
      </c>
      <c r="L121" s="148">
        <v>80</v>
      </c>
      <c r="M121" s="148">
        <v>172</v>
      </c>
      <c r="N121" s="148">
        <v>127</v>
      </c>
      <c r="O121" s="148">
        <v>94</v>
      </c>
      <c r="P121" s="148">
        <v>0</v>
      </c>
      <c r="Q121" s="148">
        <v>2</v>
      </c>
      <c r="R121" s="148">
        <v>0</v>
      </c>
      <c r="S121" s="176">
        <v>3</v>
      </c>
      <c r="T121" s="177">
        <v>0</v>
      </c>
      <c r="U121" s="173">
        <f>Demografia!E121/'Pomoc społeczna'!S121</f>
        <v>1490</v>
      </c>
      <c r="V121" s="97">
        <f>'Pomoc społeczna'!F121/'Pomoc społeczna'!S121</f>
        <v>56</v>
      </c>
      <c r="W121" s="222">
        <v>1</v>
      </c>
      <c r="X121" s="223">
        <v>12</v>
      </c>
      <c r="Y121" s="98" t="str">
        <f t="shared" si="7"/>
        <v>TAK</v>
      </c>
      <c r="Z121" s="150">
        <v>37</v>
      </c>
      <c r="AA121" s="151">
        <f>Z121/Demografia!M121</f>
        <v>3.9699570815450641E-2</v>
      </c>
      <c r="AB121" s="186">
        <v>0</v>
      </c>
      <c r="AC121" s="182">
        <v>10</v>
      </c>
      <c r="AD121" s="182">
        <f t="shared" si="8"/>
        <v>0</v>
      </c>
      <c r="AE121" s="182">
        <v>0</v>
      </c>
      <c r="AF121" s="182">
        <v>0</v>
      </c>
      <c r="AG121" s="200" t="s">
        <v>529</v>
      </c>
      <c r="AH121" s="151" t="str">
        <f t="shared" si="9"/>
        <v>NIE</v>
      </c>
      <c r="AI121" s="204" t="s">
        <v>530</v>
      </c>
      <c r="AJ121" s="204" t="s">
        <v>530</v>
      </c>
      <c r="AK121" s="204" t="s">
        <v>530</v>
      </c>
      <c r="AL121" s="149" t="s">
        <v>529</v>
      </c>
      <c r="AQ121" s="19"/>
      <c r="AW121"/>
    </row>
    <row r="122" spans="1:49">
      <c r="A122" s="2">
        <v>33</v>
      </c>
      <c r="B122" s="9" t="s">
        <v>45</v>
      </c>
      <c r="C122" s="4" t="s">
        <v>50</v>
      </c>
      <c r="D122" s="50" t="s">
        <v>17</v>
      </c>
      <c r="E122" s="96">
        <v>247</v>
      </c>
      <c r="F122" s="96">
        <v>98</v>
      </c>
      <c r="G122" s="178">
        <v>247</v>
      </c>
      <c r="H122" s="133">
        <f>E122/Demografia!E122</f>
        <v>4.7720247295208656E-2</v>
      </c>
      <c r="I122" s="133">
        <f t="shared" si="5"/>
        <v>2.0036392631514383E-3</v>
      </c>
      <c r="J122" s="133">
        <f t="shared" si="6"/>
        <v>2.391603245608939E-3</v>
      </c>
      <c r="K122" s="132">
        <f>E122/Demografia!E122*1000</f>
        <v>47.720247295208658</v>
      </c>
      <c r="L122" s="148">
        <v>46</v>
      </c>
      <c r="M122" s="148">
        <v>127</v>
      </c>
      <c r="N122" s="148">
        <v>62</v>
      </c>
      <c r="O122" s="148">
        <v>44</v>
      </c>
      <c r="P122" s="148">
        <v>85</v>
      </c>
      <c r="Q122" s="148">
        <v>5</v>
      </c>
      <c r="R122" s="148">
        <v>0</v>
      </c>
      <c r="S122" s="176">
        <v>3</v>
      </c>
      <c r="T122" s="177">
        <v>0</v>
      </c>
      <c r="U122" s="173">
        <f>Demografia!E122/'Pomoc społeczna'!S122</f>
        <v>1725.3333333333333</v>
      </c>
      <c r="V122" s="97">
        <f>'Pomoc społeczna'!F122/'Pomoc społeczna'!S122</f>
        <v>32.666666666666664</v>
      </c>
      <c r="W122" s="222">
        <v>1</v>
      </c>
      <c r="X122" s="223">
        <v>8</v>
      </c>
      <c r="Y122" s="98" t="str">
        <f t="shared" si="7"/>
        <v>NIE</v>
      </c>
      <c r="Z122" s="150">
        <v>0</v>
      </c>
      <c r="AA122" s="151">
        <f>Z122/Demografia!M122</f>
        <v>0</v>
      </c>
      <c r="AB122" s="186">
        <v>0</v>
      </c>
      <c r="AC122" s="182">
        <v>0</v>
      </c>
      <c r="AD122" s="182">
        <f t="shared" si="8"/>
        <v>0</v>
      </c>
      <c r="AE122" s="182">
        <v>0</v>
      </c>
      <c r="AF122" s="182">
        <v>0</v>
      </c>
      <c r="AG122" s="199" t="s">
        <v>529</v>
      </c>
      <c r="AH122" s="151" t="str">
        <f t="shared" si="9"/>
        <v>NIE</v>
      </c>
      <c r="AI122" s="204" t="s">
        <v>530</v>
      </c>
      <c r="AJ122" s="204" t="s">
        <v>530</v>
      </c>
      <c r="AK122" s="204" t="s">
        <v>530</v>
      </c>
      <c r="AL122" s="149" t="s">
        <v>530</v>
      </c>
      <c r="AQ122" s="19"/>
      <c r="AW122"/>
    </row>
    <row r="123" spans="1:49">
      <c r="A123" s="2">
        <v>72</v>
      </c>
      <c r="B123" s="9" t="s">
        <v>91</v>
      </c>
      <c r="C123" s="4" t="s">
        <v>95</v>
      </c>
      <c r="D123" s="50" t="s">
        <v>31</v>
      </c>
      <c r="E123" s="96">
        <v>723</v>
      </c>
      <c r="F123" s="96">
        <v>320</v>
      </c>
      <c r="G123" s="178">
        <v>723</v>
      </c>
      <c r="H123" s="133">
        <f>E123/Demografia!E123</f>
        <v>6.6580716456395614E-2</v>
      </c>
      <c r="I123" s="133">
        <f t="shared" si="5"/>
        <v>6.5424955531475535E-3</v>
      </c>
      <c r="J123" s="133">
        <f t="shared" si="6"/>
        <v>7.0005228606285948E-3</v>
      </c>
      <c r="K123" s="132">
        <f>E123/Demografia!E123*1000</f>
        <v>66.580716456395621</v>
      </c>
      <c r="L123" s="148">
        <v>557</v>
      </c>
      <c r="M123" s="148">
        <v>369</v>
      </c>
      <c r="N123" s="148">
        <v>295</v>
      </c>
      <c r="O123" s="148">
        <v>517</v>
      </c>
      <c r="P123" s="148">
        <v>227</v>
      </c>
      <c r="Q123" s="148">
        <v>17</v>
      </c>
      <c r="R123" s="148">
        <v>0</v>
      </c>
      <c r="S123" s="176">
        <v>6</v>
      </c>
      <c r="T123" s="177">
        <v>6</v>
      </c>
      <c r="U123" s="173">
        <f>Demografia!E123/'Pomoc społeczna'!S123</f>
        <v>1809.8333333333333</v>
      </c>
      <c r="V123" s="97">
        <f>'Pomoc społeczna'!F123/'Pomoc społeczna'!S123</f>
        <v>53.333333333333336</v>
      </c>
      <c r="W123" s="222">
        <v>1</v>
      </c>
      <c r="X123" s="223">
        <v>12</v>
      </c>
      <c r="Y123" s="98" t="str">
        <f t="shared" si="7"/>
        <v>TAK</v>
      </c>
      <c r="Z123" s="150">
        <v>56</v>
      </c>
      <c r="AA123" s="151">
        <f>Z123/Demografia!M123</f>
        <v>2.1513638109873223E-2</v>
      </c>
      <c r="AB123" s="186">
        <v>37</v>
      </c>
      <c r="AC123" s="182">
        <v>0</v>
      </c>
      <c r="AD123" s="182">
        <f t="shared" si="8"/>
        <v>0</v>
      </c>
      <c r="AE123" s="182">
        <v>0</v>
      </c>
      <c r="AF123" s="182">
        <v>0</v>
      </c>
      <c r="AG123" s="199" t="s">
        <v>529</v>
      </c>
      <c r="AH123" s="151" t="str">
        <f t="shared" si="9"/>
        <v>NIE</v>
      </c>
      <c r="AI123" s="204" t="s">
        <v>530</v>
      </c>
      <c r="AJ123" s="204" t="s">
        <v>530</v>
      </c>
      <c r="AK123" s="204" t="s">
        <v>530</v>
      </c>
      <c r="AL123" s="149" t="s">
        <v>529</v>
      </c>
      <c r="AQ123" s="19"/>
      <c r="AW123"/>
    </row>
    <row r="124" spans="1:49">
      <c r="A124" s="2">
        <v>77</v>
      </c>
      <c r="B124" s="9" t="s">
        <v>96</v>
      </c>
      <c r="C124" s="4" t="s">
        <v>101</v>
      </c>
      <c r="D124" s="50" t="s">
        <v>31</v>
      </c>
      <c r="E124" s="96">
        <v>1526</v>
      </c>
      <c r="F124" s="96">
        <v>686</v>
      </c>
      <c r="G124" s="178">
        <v>1526</v>
      </c>
      <c r="H124" s="133">
        <f>E124/Demografia!E124</f>
        <v>6.0637367877294762E-2</v>
      </c>
      <c r="I124" s="133">
        <f t="shared" si="5"/>
        <v>1.4025474842060069E-2</v>
      </c>
      <c r="J124" s="133">
        <f t="shared" si="6"/>
        <v>1.4775654059915955E-2</v>
      </c>
      <c r="K124" s="132">
        <f>E124/Demografia!E124*1000</f>
        <v>60.637367877294764</v>
      </c>
      <c r="L124" s="148">
        <v>695</v>
      </c>
      <c r="M124" s="148">
        <v>532</v>
      </c>
      <c r="N124" s="148">
        <v>629</v>
      </c>
      <c r="O124" s="148">
        <v>1131</v>
      </c>
      <c r="P124" s="148">
        <v>466</v>
      </c>
      <c r="Q124" s="148">
        <v>81</v>
      </c>
      <c r="R124" s="148">
        <v>1</v>
      </c>
      <c r="S124" s="176">
        <v>16</v>
      </c>
      <c r="T124" s="177">
        <v>0</v>
      </c>
      <c r="U124" s="173">
        <f>Demografia!E124/'Pomoc społeczna'!S124</f>
        <v>1572.875</v>
      </c>
      <c r="V124" s="97">
        <f>'Pomoc społeczna'!F124/'Pomoc społeczna'!S124</f>
        <v>42.875</v>
      </c>
      <c r="W124" s="222">
        <v>3</v>
      </c>
      <c r="X124" s="223">
        <v>49</v>
      </c>
      <c r="Y124" s="98" t="str">
        <f t="shared" si="7"/>
        <v>TAK</v>
      </c>
      <c r="Z124" s="150">
        <v>158</v>
      </c>
      <c r="AA124" s="151">
        <f>Z124/Demografia!M124</f>
        <v>3.1511767052253691E-2</v>
      </c>
      <c r="AB124" s="186">
        <v>81</v>
      </c>
      <c r="AC124" s="182">
        <v>15</v>
      </c>
      <c r="AD124" s="182">
        <f t="shared" si="8"/>
        <v>0</v>
      </c>
      <c r="AE124" s="182">
        <v>0</v>
      </c>
      <c r="AF124" s="182">
        <v>0</v>
      </c>
      <c r="AG124" s="199" t="s">
        <v>529</v>
      </c>
      <c r="AH124" s="151" t="str">
        <f t="shared" si="9"/>
        <v>NIE</v>
      </c>
      <c r="AI124" s="204" t="s">
        <v>530</v>
      </c>
      <c r="AJ124" s="204" t="s">
        <v>530</v>
      </c>
      <c r="AK124" s="204" t="s">
        <v>530</v>
      </c>
      <c r="AL124" s="149" t="s">
        <v>529</v>
      </c>
      <c r="AQ124" s="19"/>
      <c r="AW124"/>
    </row>
    <row r="125" spans="1:49">
      <c r="A125" s="2">
        <v>119</v>
      </c>
      <c r="B125" s="9" t="s">
        <v>141</v>
      </c>
      <c r="C125" s="4" t="s">
        <v>146</v>
      </c>
      <c r="D125" s="50" t="s">
        <v>17</v>
      </c>
      <c r="E125" s="96">
        <v>420</v>
      </c>
      <c r="F125" s="96">
        <v>139</v>
      </c>
      <c r="G125" s="178">
        <v>420</v>
      </c>
      <c r="H125" s="133">
        <f>E125/Demografia!E125</f>
        <v>7.4799643811219951E-2</v>
      </c>
      <c r="I125" s="133">
        <f t="shared" si="5"/>
        <v>2.8418965058984685E-3</v>
      </c>
      <c r="J125" s="133">
        <f t="shared" si="6"/>
        <v>4.0666937779585193E-3</v>
      </c>
      <c r="K125" s="132">
        <f>E125/Demografia!E125*1000</f>
        <v>74.799643811219951</v>
      </c>
      <c r="L125" s="148">
        <v>195</v>
      </c>
      <c r="M125" s="148">
        <v>157</v>
      </c>
      <c r="N125" s="148">
        <v>145</v>
      </c>
      <c r="O125" s="148">
        <v>182</v>
      </c>
      <c r="P125" s="148">
        <v>115</v>
      </c>
      <c r="Q125" s="148">
        <v>1</v>
      </c>
      <c r="R125" s="148">
        <v>0</v>
      </c>
      <c r="S125" s="176">
        <v>3</v>
      </c>
      <c r="T125" s="177">
        <v>0</v>
      </c>
      <c r="U125" s="173">
        <f>Demografia!E125/'Pomoc społeczna'!S125</f>
        <v>1871.6666666666667</v>
      </c>
      <c r="V125" s="97">
        <f>'Pomoc społeczna'!F125/'Pomoc społeczna'!S125</f>
        <v>46.333333333333336</v>
      </c>
      <c r="W125" s="222">
        <v>1</v>
      </c>
      <c r="X125" s="223">
        <v>15</v>
      </c>
      <c r="Y125" s="98" t="str">
        <f t="shared" si="7"/>
        <v>TAK</v>
      </c>
      <c r="Z125" s="150">
        <v>6</v>
      </c>
      <c r="AA125" s="151">
        <f>Z125/Demografia!M125</f>
        <v>5.3050397877984082E-3</v>
      </c>
      <c r="AB125" s="186">
        <v>0</v>
      </c>
      <c r="AC125" s="182">
        <v>0</v>
      </c>
      <c r="AD125" s="182">
        <f t="shared" si="8"/>
        <v>0</v>
      </c>
      <c r="AE125" s="182">
        <v>0</v>
      </c>
      <c r="AF125" s="182">
        <v>0</v>
      </c>
      <c r="AG125" s="200" t="s">
        <v>529</v>
      </c>
      <c r="AH125" s="151" t="str">
        <f t="shared" si="9"/>
        <v>NIE</v>
      </c>
      <c r="AI125" s="204" t="s">
        <v>530</v>
      </c>
      <c r="AJ125" s="204" t="s">
        <v>530</v>
      </c>
      <c r="AK125" s="204" t="s">
        <v>530</v>
      </c>
      <c r="AL125" s="149" t="s">
        <v>530</v>
      </c>
      <c r="AQ125" s="19"/>
      <c r="AW125"/>
    </row>
    <row r="126" spans="1:49">
      <c r="A126" s="2">
        <v>103</v>
      </c>
      <c r="B126" s="9" t="s">
        <v>120</v>
      </c>
      <c r="C126" s="4" t="s">
        <v>129</v>
      </c>
      <c r="D126" s="50" t="s">
        <v>31</v>
      </c>
      <c r="E126" s="96">
        <v>2073</v>
      </c>
      <c r="F126" s="96">
        <v>1035</v>
      </c>
      <c r="G126" s="178">
        <v>2073</v>
      </c>
      <c r="H126" s="133">
        <f>E126/Demografia!E126</f>
        <v>6.3187734324991612E-2</v>
      </c>
      <c r="I126" s="133">
        <f t="shared" si="5"/>
        <v>2.1160884054711619E-2</v>
      </c>
      <c r="J126" s="133">
        <f t="shared" si="6"/>
        <v>2.0072038575495266E-2</v>
      </c>
      <c r="K126" s="132">
        <f>E126/Demografia!E126*1000</f>
        <v>63.187734324991609</v>
      </c>
      <c r="L126" s="148">
        <v>1126</v>
      </c>
      <c r="M126" s="148">
        <v>848</v>
      </c>
      <c r="N126" s="148">
        <v>971</v>
      </c>
      <c r="O126" s="148">
        <v>933</v>
      </c>
      <c r="P126" s="148">
        <v>685</v>
      </c>
      <c r="Q126" s="148">
        <v>97</v>
      </c>
      <c r="R126" s="148">
        <v>40</v>
      </c>
      <c r="S126" s="176">
        <v>22</v>
      </c>
      <c r="T126" s="177">
        <v>0</v>
      </c>
      <c r="U126" s="173">
        <f>Demografia!E126/'Pomoc społeczna'!S126</f>
        <v>1491.2272727272727</v>
      </c>
      <c r="V126" s="97">
        <f>'Pomoc społeczna'!F126/'Pomoc społeczna'!S126</f>
        <v>47.045454545454547</v>
      </c>
      <c r="W126" s="222">
        <v>4</v>
      </c>
      <c r="X126" s="223">
        <v>31</v>
      </c>
      <c r="Y126" s="98" t="str">
        <f t="shared" si="7"/>
        <v>TAK</v>
      </c>
      <c r="Z126" s="150">
        <v>144</v>
      </c>
      <c r="AA126" s="151">
        <f>Z126/Demografia!M126</f>
        <v>1.8369690011481057E-2</v>
      </c>
      <c r="AB126" s="186">
        <v>15</v>
      </c>
      <c r="AC126" s="182">
        <v>47</v>
      </c>
      <c r="AD126" s="182">
        <f t="shared" si="8"/>
        <v>21</v>
      </c>
      <c r="AE126" s="182">
        <v>21</v>
      </c>
      <c r="AF126" s="182">
        <v>0</v>
      </c>
      <c r="AG126" s="200" t="s">
        <v>529</v>
      </c>
      <c r="AH126" s="151" t="str">
        <f t="shared" si="9"/>
        <v>NIE</v>
      </c>
      <c r="AI126" s="204" t="s">
        <v>530</v>
      </c>
      <c r="AJ126" s="204" t="s">
        <v>530</v>
      </c>
      <c r="AK126" s="204" t="s">
        <v>530</v>
      </c>
      <c r="AL126" s="149" t="s">
        <v>529</v>
      </c>
      <c r="AQ126" s="19"/>
      <c r="AW126"/>
    </row>
    <row r="127" spans="1:49">
      <c r="A127" s="2">
        <v>46</v>
      </c>
      <c r="B127" s="9" t="s">
        <v>58</v>
      </c>
      <c r="C127" s="4" t="s">
        <v>64</v>
      </c>
      <c r="D127" s="50" t="s">
        <v>17</v>
      </c>
      <c r="E127" s="96">
        <v>493</v>
      </c>
      <c r="F127" s="96">
        <v>161</v>
      </c>
      <c r="G127" s="178">
        <v>493</v>
      </c>
      <c r="H127" s="133">
        <f>E127/Demografia!E127</f>
        <v>0.13291992450795362</v>
      </c>
      <c r="I127" s="133">
        <f t="shared" si="5"/>
        <v>3.2916930751773631E-3</v>
      </c>
      <c r="J127" s="133">
        <f t="shared" si="6"/>
        <v>4.7735238869846437E-3</v>
      </c>
      <c r="K127" s="132">
        <f>E127/Demografia!E127*1000</f>
        <v>132.91992450795362</v>
      </c>
      <c r="L127" s="148">
        <v>294</v>
      </c>
      <c r="M127" s="148">
        <v>258</v>
      </c>
      <c r="N127" s="148">
        <v>80</v>
      </c>
      <c r="O127" s="148">
        <v>58</v>
      </c>
      <c r="P127" s="148">
        <v>9</v>
      </c>
      <c r="Q127" s="148">
        <v>25</v>
      </c>
      <c r="R127" s="148">
        <v>0</v>
      </c>
      <c r="S127" s="176">
        <v>3</v>
      </c>
      <c r="T127" s="177">
        <v>0</v>
      </c>
      <c r="U127" s="173">
        <f>Demografia!E127/'Pomoc społeczna'!S127</f>
        <v>1236.3333333333333</v>
      </c>
      <c r="V127" s="97">
        <f>'Pomoc społeczna'!F127/'Pomoc społeczna'!S127</f>
        <v>53.666666666666664</v>
      </c>
      <c r="W127" s="222">
        <v>1</v>
      </c>
      <c r="X127" s="223">
        <v>15</v>
      </c>
      <c r="Y127" s="98" t="str">
        <f t="shared" si="7"/>
        <v>NIE</v>
      </c>
      <c r="Z127" s="150">
        <v>0</v>
      </c>
      <c r="AA127" s="151">
        <f>Z127/Demografia!M127</f>
        <v>0</v>
      </c>
      <c r="AB127" s="186">
        <v>0</v>
      </c>
      <c r="AC127" s="182">
        <v>40</v>
      </c>
      <c r="AD127" s="182">
        <f t="shared" si="8"/>
        <v>0</v>
      </c>
      <c r="AE127" s="182">
        <v>0</v>
      </c>
      <c r="AF127" s="182">
        <v>0</v>
      </c>
      <c r="AG127" s="199" t="s">
        <v>529</v>
      </c>
      <c r="AH127" s="151" t="str">
        <f t="shared" si="9"/>
        <v>TAK</v>
      </c>
      <c r="AI127" s="204" t="s">
        <v>530</v>
      </c>
      <c r="AJ127" s="204" t="s">
        <v>529</v>
      </c>
      <c r="AK127" s="204" t="s">
        <v>530</v>
      </c>
      <c r="AL127" s="149" t="s">
        <v>530</v>
      </c>
      <c r="AQ127" s="19"/>
      <c r="AW127"/>
    </row>
    <row r="128" spans="1:49">
      <c r="A128" s="2">
        <v>18</v>
      </c>
      <c r="B128" s="9" t="s">
        <v>25</v>
      </c>
      <c r="C128" s="4" t="s">
        <v>34</v>
      </c>
      <c r="D128" s="50" t="s">
        <v>17</v>
      </c>
      <c r="E128" s="96">
        <v>356</v>
      </c>
      <c r="F128" s="96">
        <v>104</v>
      </c>
      <c r="G128" s="178">
        <v>356</v>
      </c>
      <c r="H128" s="133">
        <f>E128/Demografia!E128</f>
        <v>7.2891072891072897E-2</v>
      </c>
      <c r="I128" s="133">
        <f t="shared" si="5"/>
        <v>2.1263110547729549E-3</v>
      </c>
      <c r="J128" s="133">
        <f t="shared" si="6"/>
        <v>3.4470071070315071E-3</v>
      </c>
      <c r="K128" s="132">
        <f>E128/Demografia!E128*1000</f>
        <v>72.891072891072895</v>
      </c>
      <c r="L128" s="148">
        <v>129</v>
      </c>
      <c r="M128" s="148">
        <v>44</v>
      </c>
      <c r="N128" s="148">
        <v>37</v>
      </c>
      <c r="O128" s="148">
        <v>12</v>
      </c>
      <c r="P128" s="148">
        <v>50</v>
      </c>
      <c r="Q128" s="148">
        <v>0</v>
      </c>
      <c r="R128" s="148">
        <v>0</v>
      </c>
      <c r="S128" s="176">
        <v>3</v>
      </c>
      <c r="T128" s="177">
        <v>0</v>
      </c>
      <c r="U128" s="173">
        <f>Demografia!E128/'Pomoc społeczna'!S128</f>
        <v>1628</v>
      </c>
      <c r="V128" s="97">
        <f>'Pomoc społeczna'!F128/'Pomoc społeczna'!S128</f>
        <v>34.666666666666664</v>
      </c>
      <c r="W128" s="222">
        <v>1</v>
      </c>
      <c r="X128" s="223">
        <v>7</v>
      </c>
      <c r="Y128" s="98" t="str">
        <f t="shared" si="7"/>
        <v>TAK</v>
      </c>
      <c r="Z128" s="150">
        <v>12</v>
      </c>
      <c r="AA128" s="151">
        <f>Z128/Demografia!M128</f>
        <v>1.2500000000000001E-2</v>
      </c>
      <c r="AB128" s="186">
        <v>0</v>
      </c>
      <c r="AC128" s="182">
        <v>0</v>
      </c>
      <c r="AD128" s="182">
        <f t="shared" si="8"/>
        <v>0</v>
      </c>
      <c r="AE128" s="182">
        <v>0</v>
      </c>
      <c r="AF128" s="182">
        <v>0</v>
      </c>
      <c r="AG128" s="201" t="s">
        <v>530</v>
      </c>
      <c r="AH128" s="151" t="str">
        <f t="shared" si="9"/>
        <v>NIE</v>
      </c>
      <c r="AI128" s="204" t="s">
        <v>530</v>
      </c>
      <c r="AJ128" s="204" t="s">
        <v>530</v>
      </c>
      <c r="AK128" s="204" t="s">
        <v>530</v>
      </c>
      <c r="AL128" s="149" t="s">
        <v>530</v>
      </c>
      <c r="AQ128" s="19"/>
      <c r="AW128"/>
    </row>
    <row r="129" spans="1:49">
      <c r="A129" s="2">
        <v>104</v>
      </c>
      <c r="B129" s="9" t="s">
        <v>120</v>
      </c>
      <c r="C129" s="4" t="s">
        <v>130</v>
      </c>
      <c r="D129" s="50" t="s">
        <v>17</v>
      </c>
      <c r="E129" s="96">
        <v>149</v>
      </c>
      <c r="F129" s="96">
        <v>59</v>
      </c>
      <c r="G129" s="178">
        <v>149</v>
      </c>
      <c r="H129" s="133">
        <f>E129/Demografia!E129</f>
        <v>4.2257515598411795E-2</v>
      </c>
      <c r="I129" s="133">
        <f t="shared" si="5"/>
        <v>1.2062726176115801E-3</v>
      </c>
      <c r="J129" s="133">
        <f t="shared" si="6"/>
        <v>1.4427080307519511E-3</v>
      </c>
      <c r="K129" s="132">
        <f>E129/Demografia!E129*1000</f>
        <v>42.257515598411793</v>
      </c>
      <c r="L129" s="148">
        <v>81</v>
      </c>
      <c r="M129" s="148">
        <v>41</v>
      </c>
      <c r="N129" s="148">
        <v>78</v>
      </c>
      <c r="O129" s="148">
        <v>102</v>
      </c>
      <c r="P129" s="148">
        <v>19</v>
      </c>
      <c r="Q129" s="148">
        <v>8</v>
      </c>
      <c r="R129" s="148">
        <v>1</v>
      </c>
      <c r="S129" s="176">
        <v>2</v>
      </c>
      <c r="T129" s="177">
        <v>0</v>
      </c>
      <c r="U129" s="173">
        <f>Demografia!E129/'Pomoc społeczna'!S129</f>
        <v>1763</v>
      </c>
      <c r="V129" s="97">
        <f>'Pomoc społeczna'!F129/'Pomoc społeczna'!S129</f>
        <v>29.5</v>
      </c>
      <c r="W129" s="222">
        <v>1</v>
      </c>
      <c r="X129" s="223">
        <v>7</v>
      </c>
      <c r="Y129" s="98" t="str">
        <f t="shared" si="7"/>
        <v>TAK</v>
      </c>
      <c r="Z129" s="150">
        <v>1</v>
      </c>
      <c r="AA129" s="151">
        <f>Z129/Demografia!M129</f>
        <v>1.4471780028943559E-3</v>
      </c>
      <c r="AB129" s="186">
        <v>0</v>
      </c>
      <c r="AC129" s="182">
        <v>0</v>
      </c>
      <c r="AD129" s="182">
        <f t="shared" si="8"/>
        <v>0</v>
      </c>
      <c r="AE129" s="182">
        <v>0</v>
      </c>
      <c r="AF129" s="182">
        <v>0</v>
      </c>
      <c r="AG129" s="200" t="s">
        <v>529</v>
      </c>
      <c r="AH129" s="151" t="str">
        <f t="shared" si="9"/>
        <v>NIE</v>
      </c>
      <c r="AI129" s="204" t="s">
        <v>530</v>
      </c>
      <c r="AJ129" s="204" t="s">
        <v>530</v>
      </c>
      <c r="AK129" s="204" t="s">
        <v>530</v>
      </c>
      <c r="AL129" s="149" t="s">
        <v>529</v>
      </c>
      <c r="AQ129" s="19"/>
      <c r="AW129"/>
    </row>
    <row r="130" spans="1:49">
      <c r="A130" s="2">
        <v>63</v>
      </c>
      <c r="B130" s="9" t="s">
        <v>74</v>
      </c>
      <c r="C130" s="4" t="s">
        <v>81</v>
      </c>
      <c r="D130" s="50" t="s">
        <v>17</v>
      </c>
      <c r="E130" s="96">
        <v>447</v>
      </c>
      <c r="F130" s="96">
        <v>166</v>
      </c>
      <c r="G130" s="178">
        <v>447</v>
      </c>
      <c r="H130" s="133">
        <f>E130/Demografia!E130</f>
        <v>0.10056242969628797</v>
      </c>
      <c r="I130" s="133">
        <f t="shared" si="5"/>
        <v>3.3939195681952933E-3</v>
      </c>
      <c r="J130" s="133">
        <f t="shared" si="6"/>
        <v>4.3281240922558532E-3</v>
      </c>
      <c r="K130" s="132">
        <f>E130/Demografia!E130*1000</f>
        <v>100.56242969628796</v>
      </c>
      <c r="L130" s="148">
        <v>289</v>
      </c>
      <c r="M130" s="148">
        <v>151</v>
      </c>
      <c r="N130" s="148">
        <v>142</v>
      </c>
      <c r="O130" s="148">
        <v>146</v>
      </c>
      <c r="P130" s="148">
        <v>238</v>
      </c>
      <c r="Q130" s="148">
        <v>16</v>
      </c>
      <c r="R130" s="148">
        <v>0</v>
      </c>
      <c r="S130" s="176">
        <v>3</v>
      </c>
      <c r="T130" s="177">
        <v>0</v>
      </c>
      <c r="U130" s="173">
        <f>Demografia!E130/'Pomoc społeczna'!S130</f>
        <v>1481.6666666666667</v>
      </c>
      <c r="V130" s="97">
        <f>'Pomoc społeczna'!F130/'Pomoc społeczna'!S130</f>
        <v>55.333333333333336</v>
      </c>
      <c r="W130" s="222">
        <v>1</v>
      </c>
      <c r="X130" s="223">
        <v>14</v>
      </c>
      <c r="Y130" s="98" t="str">
        <f t="shared" si="7"/>
        <v>TAK</v>
      </c>
      <c r="Z130" s="150">
        <v>16</v>
      </c>
      <c r="AA130" s="151">
        <f>Z130/Demografia!M130</f>
        <v>1.8411967779056387E-2</v>
      </c>
      <c r="AB130" s="186">
        <v>0</v>
      </c>
      <c r="AC130" s="182">
        <v>0</v>
      </c>
      <c r="AD130" s="182">
        <f t="shared" si="8"/>
        <v>0</v>
      </c>
      <c r="AE130" s="182">
        <v>0</v>
      </c>
      <c r="AF130" s="182">
        <v>0</v>
      </c>
      <c r="AG130" s="199" t="s">
        <v>529</v>
      </c>
      <c r="AH130" s="151" t="str">
        <f t="shared" si="9"/>
        <v>NIE</v>
      </c>
      <c r="AI130" s="204" t="s">
        <v>530</v>
      </c>
      <c r="AJ130" s="204" t="s">
        <v>530</v>
      </c>
      <c r="AK130" s="204" t="s">
        <v>530</v>
      </c>
      <c r="AL130" s="149" t="s">
        <v>530</v>
      </c>
      <c r="AQ130" s="19"/>
      <c r="AW130"/>
    </row>
    <row r="131" spans="1:49">
      <c r="A131" s="2">
        <v>84</v>
      </c>
      <c r="B131" s="9" t="s">
        <v>102</v>
      </c>
      <c r="C131" s="4" t="s">
        <v>108</v>
      </c>
      <c r="D131" s="50" t="s">
        <v>17</v>
      </c>
      <c r="E131" s="96">
        <v>283</v>
      </c>
      <c r="F131" s="96">
        <v>123</v>
      </c>
      <c r="G131" s="178">
        <v>283</v>
      </c>
      <c r="H131" s="133">
        <f>E131/Demografia!E131</f>
        <v>6.3057040998217476E-2</v>
      </c>
      <c r="I131" s="133">
        <f t="shared" si="5"/>
        <v>2.514771728241091E-3</v>
      </c>
      <c r="J131" s="133">
        <f t="shared" si="6"/>
        <v>2.7401769980053836E-3</v>
      </c>
      <c r="K131" s="132">
        <f>E131/Demografia!E131*1000</f>
        <v>63.057040998217474</v>
      </c>
      <c r="L131" s="148">
        <v>187</v>
      </c>
      <c r="M131" s="148">
        <v>167</v>
      </c>
      <c r="N131" s="148">
        <v>81</v>
      </c>
      <c r="O131" s="148">
        <v>98</v>
      </c>
      <c r="P131" s="148">
        <v>31</v>
      </c>
      <c r="Q131" s="148">
        <v>18</v>
      </c>
      <c r="R131" s="148">
        <v>0</v>
      </c>
      <c r="S131" s="176">
        <v>3</v>
      </c>
      <c r="T131" s="177">
        <v>0</v>
      </c>
      <c r="U131" s="173">
        <f>Demografia!E131/'Pomoc społeczna'!S131</f>
        <v>1496</v>
      </c>
      <c r="V131" s="97">
        <f>'Pomoc społeczna'!F131/'Pomoc społeczna'!S131</f>
        <v>41</v>
      </c>
      <c r="W131" s="222">
        <v>1</v>
      </c>
      <c r="X131" s="223">
        <v>7</v>
      </c>
      <c r="Y131" s="98" t="str">
        <f t="shared" si="7"/>
        <v>TAK</v>
      </c>
      <c r="Z131" s="150">
        <v>16</v>
      </c>
      <c r="AA131" s="151">
        <f>Z131/Demografia!M131</f>
        <v>1.4883720930232559E-2</v>
      </c>
      <c r="AB131" s="186">
        <v>0</v>
      </c>
      <c r="AC131" s="182">
        <v>0</v>
      </c>
      <c r="AD131" s="182">
        <f t="shared" si="8"/>
        <v>0</v>
      </c>
      <c r="AE131" s="182">
        <v>0</v>
      </c>
      <c r="AF131" s="182">
        <v>0</v>
      </c>
      <c r="AG131" s="201" t="s">
        <v>530</v>
      </c>
      <c r="AH131" s="151" t="str">
        <f t="shared" si="9"/>
        <v>NIE</v>
      </c>
      <c r="AI131" s="204" t="s">
        <v>530</v>
      </c>
      <c r="AJ131" s="204" t="s">
        <v>530</v>
      </c>
      <c r="AK131" s="204" t="s">
        <v>530</v>
      </c>
      <c r="AL131" s="149" t="s">
        <v>530</v>
      </c>
      <c r="AQ131" s="19"/>
      <c r="AW131"/>
    </row>
    <row r="132" spans="1:49">
      <c r="A132" s="2">
        <v>120</v>
      </c>
      <c r="B132" s="9" t="s">
        <v>141</v>
      </c>
      <c r="C132" s="4" t="s">
        <v>147</v>
      </c>
      <c r="D132" s="50" t="s">
        <v>31</v>
      </c>
      <c r="E132" s="96">
        <v>760</v>
      </c>
      <c r="F132" s="96">
        <v>315</v>
      </c>
      <c r="G132" s="178">
        <v>760</v>
      </c>
      <c r="H132" s="133">
        <f>E132/Demografia!E132</f>
        <v>3.8797284190106696E-2</v>
      </c>
      <c r="I132" s="133">
        <f t="shared" si="5"/>
        <v>6.4402690601296228E-3</v>
      </c>
      <c r="J132" s="133">
        <f t="shared" si="6"/>
        <v>7.3587792172582741E-3</v>
      </c>
      <c r="K132" s="132">
        <f>E132/Demografia!E132*1000</f>
        <v>38.797284190106694</v>
      </c>
      <c r="L132" s="148">
        <v>477</v>
      </c>
      <c r="M132" s="148">
        <v>441</v>
      </c>
      <c r="N132" s="148">
        <v>285</v>
      </c>
      <c r="O132" s="148">
        <v>213</v>
      </c>
      <c r="P132" s="148">
        <v>155</v>
      </c>
      <c r="Q132" s="148">
        <v>69</v>
      </c>
      <c r="R132" s="148">
        <v>2</v>
      </c>
      <c r="S132" s="176">
        <v>13</v>
      </c>
      <c r="T132" s="177">
        <v>0</v>
      </c>
      <c r="U132" s="173">
        <f>Demografia!E132/'Pomoc społeczna'!S132</f>
        <v>1506.8461538461538</v>
      </c>
      <c r="V132" s="97">
        <f>'Pomoc społeczna'!F132/'Pomoc społeczna'!S132</f>
        <v>24.23076923076923</v>
      </c>
      <c r="W132" s="222">
        <v>4</v>
      </c>
      <c r="X132" s="223">
        <v>38</v>
      </c>
      <c r="Y132" s="98" t="str">
        <f t="shared" si="7"/>
        <v>TAK</v>
      </c>
      <c r="Z132" s="150">
        <v>21</v>
      </c>
      <c r="AA132" s="151">
        <f>Z132/Demografia!M132</f>
        <v>4.4595455510724148E-3</v>
      </c>
      <c r="AB132" s="186">
        <v>0</v>
      </c>
      <c r="AC132" s="182">
        <v>74</v>
      </c>
      <c r="AD132" s="182">
        <f t="shared" si="8"/>
        <v>0</v>
      </c>
      <c r="AE132" s="182">
        <v>0</v>
      </c>
      <c r="AF132" s="182">
        <v>0</v>
      </c>
      <c r="AG132" s="200" t="s">
        <v>529</v>
      </c>
      <c r="AH132" s="151" t="str">
        <f t="shared" si="9"/>
        <v>TAK</v>
      </c>
      <c r="AI132" s="204" t="s">
        <v>530</v>
      </c>
      <c r="AJ132" s="204" t="s">
        <v>529</v>
      </c>
      <c r="AK132" s="204" t="s">
        <v>530</v>
      </c>
      <c r="AL132" s="149" t="s">
        <v>529</v>
      </c>
      <c r="AQ132" s="19"/>
      <c r="AW132"/>
    </row>
    <row r="133" spans="1:49">
      <c r="A133" s="2">
        <v>34</v>
      </c>
      <c r="B133" s="9" t="s">
        <v>45</v>
      </c>
      <c r="C133" s="4" t="s">
        <v>51</v>
      </c>
      <c r="D133" s="50" t="s">
        <v>17</v>
      </c>
      <c r="E133" s="96">
        <v>432</v>
      </c>
      <c r="F133" s="96">
        <v>198</v>
      </c>
      <c r="G133" s="178">
        <v>432</v>
      </c>
      <c r="H133" s="133">
        <f>E133/Demografia!E133</f>
        <v>6.4738498426494831E-2</v>
      </c>
      <c r="I133" s="133">
        <f t="shared" ref="I133:I147" si="10">F133/F$149</f>
        <v>4.0481691235100484E-3</v>
      </c>
      <c r="J133" s="133">
        <f t="shared" ref="J133:J147" si="11">G133/G$149</f>
        <v>4.182885028757335E-3</v>
      </c>
      <c r="K133" s="132">
        <f>E133/Demografia!E133*1000</f>
        <v>64.738498426494829</v>
      </c>
      <c r="L133" s="148">
        <v>298</v>
      </c>
      <c r="M133" s="148">
        <v>236</v>
      </c>
      <c r="N133" s="148">
        <v>139</v>
      </c>
      <c r="O133" s="148">
        <v>176</v>
      </c>
      <c r="P133" s="148">
        <v>117</v>
      </c>
      <c r="Q133" s="148">
        <v>11</v>
      </c>
      <c r="R133" s="148">
        <v>0</v>
      </c>
      <c r="S133" s="176">
        <v>5</v>
      </c>
      <c r="T133" s="177">
        <v>0</v>
      </c>
      <c r="U133" s="173">
        <f>Demografia!E133/'Pomoc społeczna'!S133</f>
        <v>1334.6</v>
      </c>
      <c r="V133" s="97">
        <f>'Pomoc społeczna'!F133/'Pomoc społeczna'!S133</f>
        <v>39.6</v>
      </c>
      <c r="W133" s="222">
        <v>1</v>
      </c>
      <c r="X133" s="223">
        <v>6</v>
      </c>
      <c r="Y133" s="98" t="str">
        <f t="shared" ref="Y133:Y147" si="12">IF(Z133&gt;0,"TAK","NIE")</f>
        <v>TAK</v>
      </c>
      <c r="Z133" s="150">
        <v>18</v>
      </c>
      <c r="AA133" s="151">
        <f>Z133/Demografia!M133</f>
        <v>1.276595744680851E-2</v>
      </c>
      <c r="AB133" s="186">
        <v>0</v>
      </c>
      <c r="AC133" s="182">
        <v>0</v>
      </c>
      <c r="AD133" s="182">
        <f t="shared" ref="AD133:AD148" si="13">SUM(AE133:AF133)</f>
        <v>0</v>
      </c>
      <c r="AE133" s="182">
        <v>0</v>
      </c>
      <c r="AF133" s="182">
        <v>0</v>
      </c>
      <c r="AG133" s="199" t="s">
        <v>529</v>
      </c>
      <c r="AH133" s="151" t="str">
        <f t="shared" ref="AH133:AH147" si="14">IF( OR(AI133="TAK",AJ133="TAK",AK133="TAK"), "TAK", "NIE")</f>
        <v>NIE</v>
      </c>
      <c r="AI133" s="204" t="s">
        <v>530</v>
      </c>
      <c r="AJ133" s="204" t="s">
        <v>530</v>
      </c>
      <c r="AK133" s="204" t="s">
        <v>530</v>
      </c>
      <c r="AL133" s="149" t="s">
        <v>529</v>
      </c>
      <c r="AQ133" s="19"/>
      <c r="AW133"/>
    </row>
    <row r="134" spans="1:49">
      <c r="A134" s="2">
        <v>8</v>
      </c>
      <c r="B134" s="9" t="s">
        <v>14</v>
      </c>
      <c r="C134" s="4" t="s">
        <v>23</v>
      </c>
      <c r="D134" s="50" t="s">
        <v>17</v>
      </c>
      <c r="E134" s="96">
        <v>239</v>
      </c>
      <c r="F134" s="96">
        <v>95</v>
      </c>
      <c r="G134" s="178">
        <v>239</v>
      </c>
      <c r="H134" s="133">
        <f>E134/Demografia!E134</f>
        <v>5.4133635334088333E-2</v>
      </c>
      <c r="I134" s="133">
        <f t="shared" si="10"/>
        <v>1.9423033673406801E-3</v>
      </c>
      <c r="J134" s="133">
        <f t="shared" si="11"/>
        <v>2.3141424117430623E-3</v>
      </c>
      <c r="K134" s="132">
        <f>E134/Demografia!E134*1000</f>
        <v>54.133635334088332</v>
      </c>
      <c r="L134" s="148">
        <v>173</v>
      </c>
      <c r="M134" s="148">
        <v>163</v>
      </c>
      <c r="N134" s="148">
        <v>45</v>
      </c>
      <c r="O134" s="148">
        <v>15</v>
      </c>
      <c r="P134" s="148">
        <v>3</v>
      </c>
      <c r="Q134" s="148">
        <v>0</v>
      </c>
      <c r="R134" s="148">
        <v>0</v>
      </c>
      <c r="S134" s="176">
        <v>3</v>
      </c>
      <c r="T134" s="177">
        <v>0</v>
      </c>
      <c r="U134" s="173">
        <f>Demografia!E134/'Pomoc społeczna'!S134</f>
        <v>1471.6666666666667</v>
      </c>
      <c r="V134" s="97">
        <f>'Pomoc społeczna'!F134/'Pomoc społeczna'!S134</f>
        <v>31.666666666666668</v>
      </c>
      <c r="W134" s="222">
        <v>1</v>
      </c>
      <c r="X134" s="223">
        <v>8</v>
      </c>
      <c r="Y134" s="98" t="str">
        <f t="shared" si="12"/>
        <v>NIE</v>
      </c>
      <c r="Z134" s="150">
        <v>0</v>
      </c>
      <c r="AA134" s="151">
        <f>Z134/Demografia!M134</f>
        <v>0</v>
      </c>
      <c r="AB134" s="186">
        <v>0</v>
      </c>
      <c r="AC134" s="182">
        <v>0</v>
      </c>
      <c r="AD134" s="182">
        <f t="shared" si="13"/>
        <v>0</v>
      </c>
      <c r="AE134" s="182">
        <v>0</v>
      </c>
      <c r="AF134" s="182">
        <v>0</v>
      </c>
      <c r="AG134" s="199" t="s">
        <v>529</v>
      </c>
      <c r="AH134" s="151" t="str">
        <f t="shared" si="14"/>
        <v>NIE</v>
      </c>
      <c r="AI134" s="204" t="s">
        <v>530</v>
      </c>
      <c r="AJ134" s="204" t="s">
        <v>530</v>
      </c>
      <c r="AK134" s="204" t="s">
        <v>530</v>
      </c>
      <c r="AL134" s="149" t="s">
        <v>529</v>
      </c>
      <c r="AQ134" s="19"/>
      <c r="AW134"/>
    </row>
    <row r="135" spans="1:49">
      <c r="A135" s="2">
        <v>105</v>
      </c>
      <c r="B135" s="9" t="s">
        <v>120</v>
      </c>
      <c r="C135" s="4" t="s">
        <v>131</v>
      </c>
      <c r="D135" s="50" t="s">
        <v>17</v>
      </c>
      <c r="E135" s="96">
        <v>505</v>
      </c>
      <c r="F135" s="96">
        <v>217</v>
      </c>
      <c r="G135" s="178">
        <v>505</v>
      </c>
      <c r="H135" s="133">
        <f>E135/Demografia!E135</f>
        <v>8.3484873532815335E-2</v>
      </c>
      <c r="I135" s="133">
        <f t="shared" si="10"/>
        <v>4.4366297969781849E-3</v>
      </c>
      <c r="J135" s="133">
        <f t="shared" si="11"/>
        <v>4.8897151377834585E-3</v>
      </c>
      <c r="K135" s="132">
        <f>E135/Demografia!E135*1000</f>
        <v>83.484873532815328</v>
      </c>
      <c r="L135" s="148">
        <v>194</v>
      </c>
      <c r="M135" s="148">
        <v>158</v>
      </c>
      <c r="N135" s="148">
        <v>136</v>
      </c>
      <c r="O135" s="148">
        <v>110</v>
      </c>
      <c r="P135" s="148">
        <v>152</v>
      </c>
      <c r="Q135" s="148">
        <v>1</v>
      </c>
      <c r="R135" s="148">
        <v>0</v>
      </c>
      <c r="S135" s="176">
        <v>3</v>
      </c>
      <c r="T135" s="177">
        <v>0</v>
      </c>
      <c r="U135" s="173">
        <f>Demografia!E135/'Pomoc społeczna'!S135</f>
        <v>2016.3333333333333</v>
      </c>
      <c r="V135" s="97">
        <f>'Pomoc społeczna'!F135/'Pomoc społeczna'!S135</f>
        <v>72.333333333333329</v>
      </c>
      <c r="W135" s="222">
        <v>2</v>
      </c>
      <c r="X135" s="223">
        <v>14</v>
      </c>
      <c r="Y135" s="98" t="str">
        <f t="shared" si="12"/>
        <v>TAK</v>
      </c>
      <c r="Z135" s="150">
        <v>27</v>
      </c>
      <c r="AA135" s="151">
        <f>Z135/Demografia!M135</f>
        <v>2.132701421800948E-2</v>
      </c>
      <c r="AB135" s="186">
        <v>14</v>
      </c>
      <c r="AC135" s="182">
        <v>0</v>
      </c>
      <c r="AD135" s="182">
        <f t="shared" si="13"/>
        <v>0</v>
      </c>
      <c r="AE135" s="182">
        <v>0</v>
      </c>
      <c r="AF135" s="182">
        <v>0</v>
      </c>
      <c r="AG135" s="201" t="s">
        <v>530</v>
      </c>
      <c r="AH135" s="151" t="str">
        <f t="shared" si="14"/>
        <v>NIE</v>
      </c>
      <c r="AI135" s="204" t="s">
        <v>530</v>
      </c>
      <c r="AJ135" s="204" t="s">
        <v>530</v>
      </c>
      <c r="AK135" s="204" t="s">
        <v>530</v>
      </c>
      <c r="AL135" s="149" t="s">
        <v>529</v>
      </c>
      <c r="AQ135" s="19"/>
      <c r="AW135"/>
    </row>
    <row r="136" spans="1:49">
      <c r="A136" s="2">
        <v>125</v>
      </c>
      <c r="B136" s="9" t="s">
        <v>148</v>
      </c>
      <c r="C136" s="4" t="s">
        <v>153</v>
      </c>
      <c r="D136" s="50" t="s">
        <v>16</v>
      </c>
      <c r="E136" s="96">
        <v>1197</v>
      </c>
      <c r="F136" s="96">
        <v>557</v>
      </c>
      <c r="G136" s="178">
        <v>1197</v>
      </c>
      <c r="H136" s="133">
        <f>E136/Demografia!E136</f>
        <v>9.2848278001861614E-2</v>
      </c>
      <c r="I136" s="133">
        <f t="shared" si="10"/>
        <v>1.1388031322197461E-2</v>
      </c>
      <c r="J136" s="133">
        <f t="shared" si="11"/>
        <v>1.1590077267181781E-2</v>
      </c>
      <c r="K136" s="132">
        <f>E136/Demografia!E136*1000</f>
        <v>92.848278001861615</v>
      </c>
      <c r="L136" s="148">
        <v>1048</v>
      </c>
      <c r="M136" s="148">
        <v>703</v>
      </c>
      <c r="N136" s="148">
        <v>381</v>
      </c>
      <c r="O136" s="148">
        <v>363</v>
      </c>
      <c r="P136" s="148">
        <v>220</v>
      </c>
      <c r="Q136" s="148">
        <v>40</v>
      </c>
      <c r="R136" s="148">
        <v>0</v>
      </c>
      <c r="S136" s="176">
        <v>6</v>
      </c>
      <c r="T136" s="177">
        <v>3</v>
      </c>
      <c r="U136" s="173">
        <f>Demografia!E136/'Pomoc społeczna'!S136</f>
        <v>2148.6666666666665</v>
      </c>
      <c r="V136" s="97">
        <f>'Pomoc społeczna'!F136/'Pomoc społeczna'!S136</f>
        <v>92.833333333333329</v>
      </c>
      <c r="W136" s="222">
        <v>3</v>
      </c>
      <c r="X136" s="223">
        <v>33</v>
      </c>
      <c r="Y136" s="98" t="str">
        <f t="shared" si="12"/>
        <v>TAK</v>
      </c>
      <c r="Z136" s="150">
        <v>52</v>
      </c>
      <c r="AA136" s="151">
        <f>Z136/Demografia!M136</f>
        <v>1.6159105034182723E-2</v>
      </c>
      <c r="AB136" s="186">
        <v>31</v>
      </c>
      <c r="AC136" s="182">
        <v>15</v>
      </c>
      <c r="AD136" s="182">
        <f t="shared" si="13"/>
        <v>0</v>
      </c>
      <c r="AE136" s="182">
        <v>0</v>
      </c>
      <c r="AF136" s="182">
        <v>0</v>
      </c>
      <c r="AG136" s="199" t="s">
        <v>529</v>
      </c>
      <c r="AH136" s="151" t="str">
        <f t="shared" si="14"/>
        <v>NIE</v>
      </c>
      <c r="AI136" s="204" t="s">
        <v>530</v>
      </c>
      <c r="AJ136" s="204" t="s">
        <v>530</v>
      </c>
      <c r="AK136" s="204" t="s">
        <v>530</v>
      </c>
      <c r="AL136" s="149" t="s">
        <v>529</v>
      </c>
      <c r="AQ136" s="19"/>
      <c r="AW136"/>
    </row>
    <row r="137" spans="1:49">
      <c r="A137" s="2">
        <v>90</v>
      </c>
      <c r="B137" s="9" t="s">
        <v>109</v>
      </c>
      <c r="C137" s="4" t="s">
        <v>114</v>
      </c>
      <c r="D137" s="50" t="s">
        <v>17</v>
      </c>
      <c r="E137" s="96">
        <v>468</v>
      </c>
      <c r="F137" s="96">
        <v>160</v>
      </c>
      <c r="G137" s="178">
        <v>468</v>
      </c>
      <c r="H137" s="133">
        <f>E137/Demografia!E137</f>
        <v>0.12693246541903988</v>
      </c>
      <c r="I137" s="133">
        <f t="shared" si="10"/>
        <v>3.2712477765737768E-3</v>
      </c>
      <c r="J137" s="133">
        <f t="shared" si="11"/>
        <v>4.5314587811537792E-3</v>
      </c>
      <c r="K137" s="132">
        <f>E137/Demografia!E137*1000</f>
        <v>126.93246541903989</v>
      </c>
      <c r="L137" s="148">
        <v>399</v>
      </c>
      <c r="M137" s="148">
        <v>187</v>
      </c>
      <c r="N137" s="148">
        <v>101</v>
      </c>
      <c r="O137" s="148">
        <v>66</v>
      </c>
      <c r="P137" s="148">
        <v>0</v>
      </c>
      <c r="Q137" s="148">
        <v>2</v>
      </c>
      <c r="R137" s="148">
        <v>0</v>
      </c>
      <c r="S137" s="176">
        <v>2</v>
      </c>
      <c r="T137" s="177">
        <v>0</v>
      </c>
      <c r="U137" s="173">
        <f>Demografia!E137/'Pomoc społeczna'!S137</f>
        <v>1843.5</v>
      </c>
      <c r="V137" s="97">
        <f>'Pomoc społeczna'!F137/'Pomoc społeczna'!S137</f>
        <v>80</v>
      </c>
      <c r="W137" s="222">
        <v>1</v>
      </c>
      <c r="X137" s="223">
        <v>13</v>
      </c>
      <c r="Y137" s="98" t="str">
        <f t="shared" si="12"/>
        <v>TAK</v>
      </c>
      <c r="Z137" s="150">
        <v>17</v>
      </c>
      <c r="AA137" s="151">
        <f>Z137/Demografia!M137</f>
        <v>2.0581113801452784E-2</v>
      </c>
      <c r="AB137" s="186">
        <v>0</v>
      </c>
      <c r="AC137" s="182">
        <v>7</v>
      </c>
      <c r="AD137" s="182">
        <f t="shared" si="13"/>
        <v>0</v>
      </c>
      <c r="AE137" s="182">
        <v>0</v>
      </c>
      <c r="AF137" s="182">
        <v>0</v>
      </c>
      <c r="AG137" s="199" t="s">
        <v>529</v>
      </c>
      <c r="AH137" s="151" t="str">
        <f t="shared" si="14"/>
        <v>NIE</v>
      </c>
      <c r="AI137" s="204" t="s">
        <v>530</v>
      </c>
      <c r="AJ137" s="204" t="s">
        <v>530</v>
      </c>
      <c r="AK137" s="204" t="s">
        <v>530</v>
      </c>
      <c r="AL137" s="149" t="s">
        <v>530</v>
      </c>
      <c r="AQ137" s="19"/>
      <c r="AW137"/>
    </row>
    <row r="138" spans="1:49">
      <c r="A138" s="2">
        <v>64</v>
      </c>
      <c r="B138" s="9" t="s">
        <v>74</v>
      </c>
      <c r="C138" s="4" t="s">
        <v>82</v>
      </c>
      <c r="D138" s="50" t="s">
        <v>17</v>
      </c>
      <c r="E138" s="96">
        <v>958</v>
      </c>
      <c r="F138" s="96">
        <v>297</v>
      </c>
      <c r="G138" s="178">
        <v>958</v>
      </c>
      <c r="H138" s="133">
        <f>E138/Demografia!E138</f>
        <v>0.14390866756797357</v>
      </c>
      <c r="I138" s="133">
        <f t="shared" si="10"/>
        <v>6.0722536852650735E-3</v>
      </c>
      <c r="J138" s="133">
        <f t="shared" si="11"/>
        <v>9.2759348554387194E-3</v>
      </c>
      <c r="K138" s="132">
        <f>E138/Demografia!E138*1000</f>
        <v>143.90866756797357</v>
      </c>
      <c r="L138" s="148">
        <v>402</v>
      </c>
      <c r="M138" s="148">
        <v>572</v>
      </c>
      <c r="N138" s="148">
        <v>241</v>
      </c>
      <c r="O138" s="148">
        <v>233</v>
      </c>
      <c r="P138" s="148">
        <v>504</v>
      </c>
      <c r="Q138" s="148">
        <v>12</v>
      </c>
      <c r="R138" s="148">
        <v>0</v>
      </c>
      <c r="S138" s="176">
        <v>5</v>
      </c>
      <c r="T138" s="177">
        <v>5</v>
      </c>
      <c r="U138" s="173">
        <f>Demografia!E138/'Pomoc społeczna'!S138</f>
        <v>1331.4</v>
      </c>
      <c r="V138" s="97">
        <f>'Pomoc społeczna'!F138/'Pomoc społeczna'!S138</f>
        <v>59.4</v>
      </c>
      <c r="W138" s="222">
        <v>1</v>
      </c>
      <c r="X138" s="223">
        <v>15</v>
      </c>
      <c r="Y138" s="98" t="str">
        <f t="shared" si="12"/>
        <v>TAK</v>
      </c>
      <c r="Z138" s="150">
        <v>7</v>
      </c>
      <c r="AA138" s="151">
        <f>Z138/Demografia!M138</f>
        <v>5.5688146380270488E-3</v>
      </c>
      <c r="AB138" s="186">
        <v>4</v>
      </c>
      <c r="AC138" s="182">
        <v>11</v>
      </c>
      <c r="AD138" s="182">
        <f t="shared" si="13"/>
        <v>7</v>
      </c>
      <c r="AE138" s="182">
        <v>7</v>
      </c>
      <c r="AF138" s="182">
        <v>0</v>
      </c>
      <c r="AG138" s="199" t="s">
        <v>529</v>
      </c>
      <c r="AH138" s="151" t="str">
        <f t="shared" si="14"/>
        <v>NIE</v>
      </c>
      <c r="AI138" s="204" t="s">
        <v>530</v>
      </c>
      <c r="AJ138" s="204" t="s">
        <v>530</v>
      </c>
      <c r="AK138" s="204" t="s">
        <v>530</v>
      </c>
      <c r="AL138" s="149" t="s">
        <v>529</v>
      </c>
      <c r="AQ138" s="19"/>
      <c r="AW138"/>
    </row>
    <row r="139" spans="1:49">
      <c r="A139" s="2">
        <v>113</v>
      </c>
      <c r="B139" s="9" t="s">
        <v>132</v>
      </c>
      <c r="C139" s="4" t="s">
        <v>139</v>
      </c>
      <c r="D139" s="50" t="s">
        <v>17</v>
      </c>
      <c r="E139" s="96">
        <v>128</v>
      </c>
      <c r="F139" s="96">
        <v>50</v>
      </c>
      <c r="G139" s="178">
        <v>128</v>
      </c>
      <c r="H139" s="133">
        <f>E139/Demografia!E139</f>
        <v>2.4587014982712256E-2</v>
      </c>
      <c r="I139" s="133">
        <f t="shared" si="10"/>
        <v>1.0222649301793053E-3</v>
      </c>
      <c r="J139" s="133">
        <f t="shared" si="11"/>
        <v>1.2393733418540251E-3</v>
      </c>
      <c r="K139" s="132">
        <f>E139/Demografia!E139*1000</f>
        <v>24.587014982712255</v>
      </c>
      <c r="L139" s="148">
        <v>54</v>
      </c>
      <c r="M139" s="148">
        <v>37</v>
      </c>
      <c r="N139" s="148">
        <v>70</v>
      </c>
      <c r="O139" s="148">
        <v>83</v>
      </c>
      <c r="P139" s="148">
        <v>26</v>
      </c>
      <c r="Q139" s="148">
        <v>5</v>
      </c>
      <c r="R139" s="148">
        <v>1</v>
      </c>
      <c r="S139" s="176">
        <v>3</v>
      </c>
      <c r="T139" s="177">
        <v>0</v>
      </c>
      <c r="U139" s="173">
        <f>Demografia!E139/'Pomoc społeczna'!S139</f>
        <v>1735.3333333333333</v>
      </c>
      <c r="V139" s="97">
        <f>'Pomoc społeczna'!F139/'Pomoc społeczna'!S139</f>
        <v>16.666666666666668</v>
      </c>
      <c r="W139" s="222">
        <v>1</v>
      </c>
      <c r="X139" s="223">
        <v>8</v>
      </c>
      <c r="Y139" s="98" t="str">
        <f t="shared" si="12"/>
        <v>TAK</v>
      </c>
      <c r="Z139" s="150">
        <v>1</v>
      </c>
      <c r="AA139" s="151">
        <f>Z139/Demografia!M139</f>
        <v>9.6711798839458415E-4</v>
      </c>
      <c r="AB139" s="186">
        <v>0</v>
      </c>
      <c r="AC139" s="182">
        <v>11</v>
      </c>
      <c r="AD139" s="182">
        <f t="shared" si="13"/>
        <v>7</v>
      </c>
      <c r="AE139" s="182">
        <v>6</v>
      </c>
      <c r="AF139" s="182">
        <v>1</v>
      </c>
      <c r="AG139" s="199" t="s">
        <v>529</v>
      </c>
      <c r="AH139" s="151" t="str">
        <f t="shared" si="14"/>
        <v>TAK</v>
      </c>
      <c r="AI139" s="204" t="s">
        <v>530</v>
      </c>
      <c r="AJ139" s="204" t="s">
        <v>530</v>
      </c>
      <c r="AK139" s="204" t="s">
        <v>529</v>
      </c>
      <c r="AL139" s="149" t="s">
        <v>529</v>
      </c>
      <c r="AQ139" s="19"/>
      <c r="AW139"/>
    </row>
    <row r="140" spans="1:49">
      <c r="A140" s="2">
        <v>94</v>
      </c>
      <c r="B140" s="9" t="s">
        <v>115</v>
      </c>
      <c r="C140" s="4" t="s">
        <v>119</v>
      </c>
      <c r="D140" s="50" t="s">
        <v>31</v>
      </c>
      <c r="E140" s="96">
        <v>674</v>
      </c>
      <c r="F140" s="96">
        <v>325</v>
      </c>
      <c r="G140" s="178">
        <v>674</v>
      </c>
      <c r="H140" s="133">
        <f>E140/Demografia!E140</f>
        <v>5.2635689183912537E-2</v>
      </c>
      <c r="I140" s="133">
        <f t="shared" si="10"/>
        <v>6.6447220461654842E-3</v>
      </c>
      <c r="J140" s="133">
        <f t="shared" si="11"/>
        <v>6.5260752532001007E-3</v>
      </c>
      <c r="K140" s="132">
        <f>E140/Demografia!E140*1000</f>
        <v>52.63568918391254</v>
      </c>
      <c r="L140" s="148">
        <v>297</v>
      </c>
      <c r="M140" s="148">
        <v>303</v>
      </c>
      <c r="N140" s="148">
        <v>347</v>
      </c>
      <c r="O140" s="148">
        <v>548</v>
      </c>
      <c r="P140" s="148">
        <v>257</v>
      </c>
      <c r="Q140" s="148">
        <v>97</v>
      </c>
      <c r="R140" s="148">
        <v>6</v>
      </c>
      <c r="S140" s="176">
        <v>8</v>
      </c>
      <c r="T140" s="177">
        <v>8</v>
      </c>
      <c r="U140" s="173">
        <f>Demografia!E140/'Pomoc społeczna'!S140</f>
        <v>1600.625</v>
      </c>
      <c r="V140" s="97">
        <f>'Pomoc społeczna'!F140/'Pomoc społeczna'!S140</f>
        <v>40.625</v>
      </c>
      <c r="W140" s="222">
        <v>3</v>
      </c>
      <c r="X140" s="223">
        <v>35</v>
      </c>
      <c r="Y140" s="98" t="str">
        <f t="shared" si="12"/>
        <v>TAK</v>
      </c>
      <c r="Z140" s="150">
        <v>88</v>
      </c>
      <c r="AA140" s="151">
        <f>Z140/Demografia!M140</f>
        <v>3.017832647462277E-2</v>
      </c>
      <c r="AB140" s="186">
        <v>0</v>
      </c>
      <c r="AC140" s="182">
        <v>41</v>
      </c>
      <c r="AD140" s="182">
        <f t="shared" si="13"/>
        <v>0</v>
      </c>
      <c r="AE140" s="182">
        <v>0</v>
      </c>
      <c r="AF140" s="182">
        <v>0</v>
      </c>
      <c r="AG140" s="199" t="s">
        <v>529</v>
      </c>
      <c r="AH140" s="151" t="str">
        <f t="shared" si="14"/>
        <v>TAK</v>
      </c>
      <c r="AI140" s="204" t="s">
        <v>530</v>
      </c>
      <c r="AJ140" s="204" t="s">
        <v>529</v>
      </c>
      <c r="AK140" s="204" t="s">
        <v>530</v>
      </c>
      <c r="AL140" s="149" t="s">
        <v>529</v>
      </c>
      <c r="AQ140" s="19"/>
      <c r="AW140"/>
    </row>
    <row r="141" spans="1:49">
      <c r="A141" s="2">
        <v>138</v>
      </c>
      <c r="B141" s="9" t="s">
        <v>154</v>
      </c>
      <c r="C141" s="4" t="s">
        <v>166</v>
      </c>
      <c r="D141" s="50" t="s">
        <v>17</v>
      </c>
      <c r="E141" s="96">
        <v>502</v>
      </c>
      <c r="F141" s="96">
        <v>299</v>
      </c>
      <c r="G141" s="178">
        <v>502</v>
      </c>
      <c r="H141" s="133">
        <f>E141/Demografia!E141</f>
        <v>6.7902069525226566E-2</v>
      </c>
      <c r="I141" s="133">
        <f t="shared" si="10"/>
        <v>6.1131442824722453E-3</v>
      </c>
      <c r="J141" s="133">
        <f t="shared" si="11"/>
        <v>4.8606673250837541E-3</v>
      </c>
      <c r="K141" s="132">
        <f>E141/Demografia!E141*1000</f>
        <v>67.902069525226565</v>
      </c>
      <c r="L141" s="148">
        <v>23</v>
      </c>
      <c r="M141" s="148">
        <v>321</v>
      </c>
      <c r="N141" s="148">
        <v>70</v>
      </c>
      <c r="O141" s="148">
        <v>56</v>
      </c>
      <c r="P141" s="148">
        <v>45</v>
      </c>
      <c r="Q141" s="148">
        <v>3</v>
      </c>
      <c r="R141" s="148">
        <v>3</v>
      </c>
      <c r="S141" s="176">
        <v>3</v>
      </c>
      <c r="T141" s="177">
        <v>0</v>
      </c>
      <c r="U141" s="173">
        <f>Demografia!E141/'Pomoc społeczna'!S141</f>
        <v>2464.3333333333335</v>
      </c>
      <c r="V141" s="97">
        <f>'Pomoc społeczna'!F141/'Pomoc społeczna'!S141</f>
        <v>99.666666666666671</v>
      </c>
      <c r="W141" s="222">
        <v>0</v>
      </c>
      <c r="X141" s="223">
        <v>0</v>
      </c>
      <c r="Y141" s="98" t="str">
        <f t="shared" si="12"/>
        <v>TAK</v>
      </c>
      <c r="Z141" s="150">
        <v>18</v>
      </c>
      <c r="AA141" s="151">
        <f>Z141/Demografia!M141</f>
        <v>1.1680726800778715E-2</v>
      </c>
      <c r="AB141" s="186">
        <v>0</v>
      </c>
      <c r="AC141" s="182">
        <v>0</v>
      </c>
      <c r="AD141" s="182">
        <f t="shared" si="13"/>
        <v>2</v>
      </c>
      <c r="AE141" s="182">
        <v>2</v>
      </c>
      <c r="AF141" s="182">
        <v>0</v>
      </c>
      <c r="AG141" s="199" t="s">
        <v>529</v>
      </c>
      <c r="AH141" s="151" t="str">
        <f t="shared" si="14"/>
        <v>NIE</v>
      </c>
      <c r="AI141" s="204" t="s">
        <v>530</v>
      </c>
      <c r="AJ141" s="204" t="s">
        <v>530</v>
      </c>
      <c r="AK141" s="204" t="s">
        <v>530</v>
      </c>
      <c r="AL141" s="149" t="s">
        <v>530</v>
      </c>
      <c r="AQ141" s="19"/>
      <c r="AW141"/>
    </row>
    <row r="142" spans="1:49">
      <c r="A142" s="2">
        <v>9</v>
      </c>
      <c r="B142" s="9" t="s">
        <v>14</v>
      </c>
      <c r="C142" s="4" t="s">
        <v>24</v>
      </c>
      <c r="D142" s="50" t="s">
        <v>17</v>
      </c>
      <c r="E142" s="96">
        <v>213</v>
      </c>
      <c r="F142" s="96">
        <v>93</v>
      </c>
      <c r="G142" s="178">
        <v>213</v>
      </c>
      <c r="H142" s="133">
        <f>E142/Demografia!E142</f>
        <v>6.371522584504935E-2</v>
      </c>
      <c r="I142" s="133">
        <f t="shared" si="10"/>
        <v>1.9014127701335079E-3</v>
      </c>
      <c r="J142" s="133">
        <f t="shared" si="11"/>
        <v>2.0623947016789636E-3</v>
      </c>
      <c r="K142" s="132">
        <f>E142/Demografia!E142*1000</f>
        <v>63.715225845049353</v>
      </c>
      <c r="L142" s="148">
        <v>120</v>
      </c>
      <c r="M142" s="148">
        <v>116</v>
      </c>
      <c r="N142" s="148">
        <v>44</v>
      </c>
      <c r="O142" s="148">
        <v>45</v>
      </c>
      <c r="P142" s="148">
        <v>60</v>
      </c>
      <c r="Q142" s="148">
        <v>13</v>
      </c>
      <c r="R142" s="148">
        <v>0</v>
      </c>
      <c r="S142" s="176">
        <v>2</v>
      </c>
      <c r="T142" s="177">
        <v>0</v>
      </c>
      <c r="U142" s="173">
        <f>Demografia!E142/'Pomoc społeczna'!S142</f>
        <v>1671.5</v>
      </c>
      <c r="V142" s="97">
        <f>'Pomoc społeczna'!F142/'Pomoc społeczna'!S142</f>
        <v>46.5</v>
      </c>
      <c r="W142" s="180">
        <v>1</v>
      </c>
      <c r="X142" s="223">
        <v>5</v>
      </c>
      <c r="Y142" s="98" t="str">
        <f t="shared" si="12"/>
        <v>TAK</v>
      </c>
      <c r="Z142" s="150">
        <v>12</v>
      </c>
      <c r="AA142" s="151">
        <f>Z142/Demografia!M142</f>
        <v>1.5665796344647518E-2</v>
      </c>
      <c r="AB142" s="186">
        <v>0</v>
      </c>
      <c r="AC142" s="182">
        <v>0</v>
      </c>
      <c r="AD142" s="182">
        <f t="shared" si="13"/>
        <v>0</v>
      </c>
      <c r="AE142" s="182">
        <v>0</v>
      </c>
      <c r="AF142" s="182">
        <v>0</v>
      </c>
      <c r="AG142" s="200" t="s">
        <v>529</v>
      </c>
      <c r="AH142" s="151" t="str">
        <f t="shared" si="14"/>
        <v>NIE</v>
      </c>
      <c r="AI142" s="204" t="s">
        <v>530</v>
      </c>
      <c r="AJ142" s="204" t="s">
        <v>530</v>
      </c>
      <c r="AK142" s="204" t="s">
        <v>530</v>
      </c>
      <c r="AL142" s="149" t="s">
        <v>529</v>
      </c>
      <c r="AQ142" s="19"/>
      <c r="AW142"/>
    </row>
    <row r="143" spans="1:49">
      <c r="A143" s="2">
        <v>19</v>
      </c>
      <c r="B143" s="9" t="s">
        <v>25</v>
      </c>
      <c r="C143" s="4" t="s">
        <v>35</v>
      </c>
      <c r="D143" s="50" t="s">
        <v>17</v>
      </c>
      <c r="E143" s="96">
        <v>355</v>
      </c>
      <c r="F143" s="96">
        <v>126</v>
      </c>
      <c r="G143" s="178">
        <v>355</v>
      </c>
      <c r="H143" s="133">
        <f>E143/Demografia!E143</f>
        <v>7.1978913219789137E-2</v>
      </c>
      <c r="I143" s="133">
        <f t="shared" si="10"/>
        <v>2.5761076240518495E-3</v>
      </c>
      <c r="J143" s="133">
        <f t="shared" si="11"/>
        <v>3.4373245027982725E-3</v>
      </c>
      <c r="K143" s="132">
        <f>E143/Demografia!E143*1000</f>
        <v>71.978913219789135</v>
      </c>
      <c r="L143" s="148">
        <v>165</v>
      </c>
      <c r="M143" s="148">
        <v>126</v>
      </c>
      <c r="N143" s="148">
        <v>93</v>
      </c>
      <c r="O143" s="148">
        <v>88</v>
      </c>
      <c r="P143" s="148">
        <v>83</v>
      </c>
      <c r="Q143" s="148">
        <v>8</v>
      </c>
      <c r="R143" s="148">
        <v>0</v>
      </c>
      <c r="S143" s="176">
        <v>2</v>
      </c>
      <c r="T143" s="177">
        <v>0</v>
      </c>
      <c r="U143" s="173">
        <f>Demografia!E143/'Pomoc społeczna'!S143</f>
        <v>2466</v>
      </c>
      <c r="V143" s="97">
        <f>'Pomoc społeczna'!F143/'Pomoc społeczna'!S143</f>
        <v>63</v>
      </c>
      <c r="W143" s="180">
        <v>2</v>
      </c>
      <c r="X143" s="223">
        <v>9</v>
      </c>
      <c r="Y143" s="98" t="str">
        <f t="shared" si="12"/>
        <v>TAK</v>
      </c>
      <c r="Z143" s="150">
        <v>6</v>
      </c>
      <c r="AA143" s="151">
        <f>Z143/Demografia!M143</f>
        <v>5.6074766355140183E-3</v>
      </c>
      <c r="AB143" s="186">
        <v>0</v>
      </c>
      <c r="AC143" s="182">
        <v>5</v>
      </c>
      <c r="AD143" s="182">
        <f t="shared" si="13"/>
        <v>0</v>
      </c>
      <c r="AE143" s="182">
        <v>0</v>
      </c>
      <c r="AF143" s="182">
        <v>0</v>
      </c>
      <c r="AG143" s="199" t="s">
        <v>529</v>
      </c>
      <c r="AH143" s="151" t="str">
        <f t="shared" si="14"/>
        <v>NIE</v>
      </c>
      <c r="AI143" s="204" t="s">
        <v>530</v>
      </c>
      <c r="AJ143" s="204" t="s">
        <v>530</v>
      </c>
      <c r="AK143" s="204" t="s">
        <v>530</v>
      </c>
      <c r="AL143" s="149" t="s">
        <v>530</v>
      </c>
      <c r="AQ143" s="19"/>
      <c r="AW143"/>
    </row>
    <row r="144" spans="1:49" ht="25.5">
      <c r="A144" s="2">
        <v>40</v>
      </c>
      <c r="B144" s="9" t="s">
        <v>52</v>
      </c>
      <c r="C144" s="4" t="s">
        <v>57</v>
      </c>
      <c r="D144" s="50" t="s">
        <v>17</v>
      </c>
      <c r="E144" s="96">
        <v>326</v>
      </c>
      <c r="F144" s="96">
        <v>102</v>
      </c>
      <c r="G144" s="178">
        <v>326</v>
      </c>
      <c r="H144" s="133">
        <f>E144/Demografia!E144</f>
        <v>7.7711561382598326E-2</v>
      </c>
      <c r="I144" s="133">
        <f t="shared" si="10"/>
        <v>2.0854204575657827E-3</v>
      </c>
      <c r="J144" s="133">
        <f t="shared" si="11"/>
        <v>3.1565289800344703E-3</v>
      </c>
      <c r="K144" s="132">
        <f>E144/Demografia!E144*1000</f>
        <v>77.711561382598333</v>
      </c>
      <c r="L144" s="148">
        <v>185</v>
      </c>
      <c r="M144" s="148">
        <v>197</v>
      </c>
      <c r="N144" s="148">
        <v>101</v>
      </c>
      <c r="O144" s="148">
        <v>78</v>
      </c>
      <c r="P144" s="148">
        <v>17</v>
      </c>
      <c r="Q144" s="148">
        <v>4</v>
      </c>
      <c r="R144" s="148">
        <v>1</v>
      </c>
      <c r="S144" s="176">
        <v>3</v>
      </c>
      <c r="T144" s="177">
        <v>3</v>
      </c>
      <c r="U144" s="173">
        <f>Demografia!E144/'Pomoc społeczna'!S144</f>
        <v>1398.3333333333333</v>
      </c>
      <c r="V144" s="97">
        <f>'Pomoc społeczna'!F144/'Pomoc społeczna'!S144</f>
        <v>34</v>
      </c>
      <c r="W144" s="180">
        <v>1</v>
      </c>
      <c r="X144" s="223">
        <v>5</v>
      </c>
      <c r="Y144" s="98" t="str">
        <f t="shared" si="12"/>
        <v>TAK</v>
      </c>
      <c r="Z144" s="150">
        <v>8</v>
      </c>
      <c r="AA144" s="151">
        <f>Z144/Demografia!M144</f>
        <v>8.8888888888888889E-3</v>
      </c>
      <c r="AB144" s="186">
        <v>0</v>
      </c>
      <c r="AC144" s="182">
        <v>0</v>
      </c>
      <c r="AD144" s="182">
        <f t="shared" si="13"/>
        <v>3</v>
      </c>
      <c r="AE144" s="182">
        <v>3</v>
      </c>
      <c r="AF144" s="182">
        <v>0</v>
      </c>
      <c r="AG144" s="199" t="s">
        <v>529</v>
      </c>
      <c r="AH144" s="151" t="str">
        <f t="shared" si="14"/>
        <v>TAK</v>
      </c>
      <c r="AI144" s="204" t="s">
        <v>530</v>
      </c>
      <c r="AJ144" s="204" t="s">
        <v>529</v>
      </c>
      <c r="AK144" s="204" t="s">
        <v>530</v>
      </c>
      <c r="AL144" s="149" t="s">
        <v>530</v>
      </c>
      <c r="AQ144" s="19"/>
      <c r="AW144"/>
    </row>
    <row r="145" spans="1:49">
      <c r="A145" s="2">
        <v>114</v>
      </c>
      <c r="B145" s="9" t="s">
        <v>132</v>
      </c>
      <c r="C145" s="4" t="s">
        <v>140</v>
      </c>
      <c r="D145" s="50" t="s">
        <v>17</v>
      </c>
      <c r="E145" s="96">
        <v>361</v>
      </c>
      <c r="F145" s="96">
        <v>161</v>
      </c>
      <c r="G145" s="178">
        <v>361</v>
      </c>
      <c r="H145" s="133">
        <f>E145/Demografia!E145</f>
        <v>2.2380657160570364E-2</v>
      </c>
      <c r="I145" s="133">
        <f t="shared" si="10"/>
        <v>3.2916930751773631E-3</v>
      </c>
      <c r="J145" s="133">
        <f t="shared" si="11"/>
        <v>3.4954201281976799E-3</v>
      </c>
      <c r="K145" s="132">
        <f>E145/Demografia!E145*1000</f>
        <v>22.380657160570365</v>
      </c>
      <c r="L145" s="148">
        <v>177</v>
      </c>
      <c r="M145" s="148">
        <v>88</v>
      </c>
      <c r="N145" s="148">
        <v>156</v>
      </c>
      <c r="O145" s="148">
        <v>101</v>
      </c>
      <c r="P145" s="148">
        <v>118</v>
      </c>
      <c r="Q145" s="148">
        <v>31</v>
      </c>
      <c r="R145" s="148">
        <v>2</v>
      </c>
      <c r="S145" s="176">
        <v>5</v>
      </c>
      <c r="T145" s="177">
        <v>0</v>
      </c>
      <c r="U145" s="173">
        <f>Demografia!E145/'Pomoc społeczna'!S145</f>
        <v>3226</v>
      </c>
      <c r="V145" s="97">
        <f>'Pomoc społeczna'!F145/'Pomoc społeczna'!S145</f>
        <v>32.200000000000003</v>
      </c>
      <c r="W145" s="180">
        <v>1</v>
      </c>
      <c r="X145" s="223">
        <v>12</v>
      </c>
      <c r="Y145" s="98" t="str">
        <f t="shared" si="12"/>
        <v>TAK</v>
      </c>
      <c r="Z145" s="150">
        <v>16</v>
      </c>
      <c r="AA145" s="151">
        <f>Z145/Demografia!M145</f>
        <v>6.1491160645657187E-3</v>
      </c>
      <c r="AB145" s="186">
        <v>0</v>
      </c>
      <c r="AC145" s="182">
        <v>0</v>
      </c>
      <c r="AD145" s="182">
        <f t="shared" si="13"/>
        <v>1</v>
      </c>
      <c r="AE145" s="182">
        <v>1</v>
      </c>
      <c r="AF145" s="182">
        <v>0</v>
      </c>
      <c r="AG145" s="199" t="s">
        <v>529</v>
      </c>
      <c r="AH145" s="151" t="str">
        <f t="shared" si="14"/>
        <v>TAK</v>
      </c>
      <c r="AI145" s="204" t="s">
        <v>530</v>
      </c>
      <c r="AJ145" s="204" t="s">
        <v>529</v>
      </c>
      <c r="AK145" s="204" t="s">
        <v>530</v>
      </c>
      <c r="AL145" s="149" t="s">
        <v>529</v>
      </c>
      <c r="AQ145" s="19"/>
      <c r="AW145"/>
    </row>
    <row r="146" spans="1:49">
      <c r="A146" s="2">
        <v>55</v>
      </c>
      <c r="B146" s="16" t="s">
        <v>65</v>
      </c>
      <c r="C146" s="14" t="s">
        <v>73</v>
      </c>
      <c r="D146" s="50" t="s">
        <v>17</v>
      </c>
      <c r="E146" s="96">
        <v>423</v>
      </c>
      <c r="F146" s="96">
        <v>192</v>
      </c>
      <c r="G146" s="178">
        <v>423</v>
      </c>
      <c r="H146" s="133">
        <f>E146/Demografia!E146</f>
        <v>4.7921151013934522E-2</v>
      </c>
      <c r="I146" s="133">
        <f t="shared" si="10"/>
        <v>3.9254973318885323E-3</v>
      </c>
      <c r="J146" s="133">
        <f t="shared" si="11"/>
        <v>4.0957415906582237E-3</v>
      </c>
      <c r="K146" s="132">
        <f>E146/Demografia!E146*1000</f>
        <v>47.921151013934519</v>
      </c>
      <c r="L146" s="148">
        <v>275</v>
      </c>
      <c r="M146" s="148">
        <v>213</v>
      </c>
      <c r="N146" s="148">
        <v>115</v>
      </c>
      <c r="O146" s="148">
        <v>182</v>
      </c>
      <c r="P146" s="148">
        <v>84</v>
      </c>
      <c r="Q146" s="148">
        <v>47</v>
      </c>
      <c r="R146" s="148">
        <v>6</v>
      </c>
      <c r="S146" s="176">
        <v>4</v>
      </c>
      <c r="T146" s="177">
        <v>0</v>
      </c>
      <c r="U146" s="173">
        <f>Demografia!E146/'Pomoc społeczna'!S146</f>
        <v>2206.75</v>
      </c>
      <c r="V146" s="97">
        <f>'Pomoc społeczna'!F146/'Pomoc społeczna'!S146</f>
        <v>48</v>
      </c>
      <c r="W146" s="180">
        <v>1</v>
      </c>
      <c r="X146" s="223">
        <v>19</v>
      </c>
      <c r="Y146" s="98" t="str">
        <f t="shared" si="12"/>
        <v>TAK</v>
      </c>
      <c r="Z146" s="150">
        <v>26</v>
      </c>
      <c r="AA146" s="151">
        <f>Z146/Demografia!M146</f>
        <v>1.4145810663764961E-2</v>
      </c>
      <c r="AB146" s="186">
        <v>0</v>
      </c>
      <c r="AC146" s="182">
        <v>2</v>
      </c>
      <c r="AD146" s="182">
        <f t="shared" si="13"/>
        <v>0</v>
      </c>
      <c r="AE146" s="182">
        <v>0</v>
      </c>
      <c r="AF146" s="182">
        <v>0</v>
      </c>
      <c r="AG146" s="201" t="s">
        <v>530</v>
      </c>
      <c r="AH146" s="151" t="str">
        <f t="shared" si="14"/>
        <v>NIE</v>
      </c>
      <c r="AI146" s="204" t="s">
        <v>530</v>
      </c>
      <c r="AJ146" s="204" t="s">
        <v>530</v>
      </c>
      <c r="AK146" s="204" t="s">
        <v>530</v>
      </c>
      <c r="AL146" s="149" t="s">
        <v>530</v>
      </c>
      <c r="AQ146" s="19"/>
      <c r="AW146"/>
    </row>
    <row r="147" spans="1:49" ht="15.75" thickBot="1">
      <c r="A147" s="17">
        <v>144</v>
      </c>
      <c r="B147" s="8" t="s">
        <v>167</v>
      </c>
      <c r="C147" s="60" t="s">
        <v>172</v>
      </c>
      <c r="D147" s="50" t="s">
        <v>31</v>
      </c>
      <c r="E147" s="96">
        <v>1305</v>
      </c>
      <c r="F147" s="96">
        <v>616</v>
      </c>
      <c r="G147" s="179">
        <v>1305</v>
      </c>
      <c r="H147" s="133">
        <f>E147/Demografia!E147</f>
        <v>5.7179161372299871E-2</v>
      </c>
      <c r="I147" s="133">
        <f t="shared" si="10"/>
        <v>1.2594303939809041E-2</v>
      </c>
      <c r="J147" s="133">
        <f t="shared" si="11"/>
        <v>1.2635798524371114E-2</v>
      </c>
      <c r="K147" s="132">
        <f>E147/Demografia!E147*1000</f>
        <v>57.179161372299873</v>
      </c>
      <c r="L147" s="148">
        <v>650</v>
      </c>
      <c r="M147" s="148">
        <v>535</v>
      </c>
      <c r="N147" s="148">
        <v>425</v>
      </c>
      <c r="O147" s="148">
        <v>552</v>
      </c>
      <c r="P147" s="148">
        <v>341</v>
      </c>
      <c r="Q147" s="148">
        <v>39</v>
      </c>
      <c r="R147" s="148">
        <v>3</v>
      </c>
      <c r="S147" s="176">
        <v>14</v>
      </c>
      <c r="T147" s="177">
        <v>0</v>
      </c>
      <c r="U147" s="173">
        <f>Demografia!E147/'Pomoc społeczna'!S147</f>
        <v>1630.2142857142858</v>
      </c>
      <c r="V147" s="97">
        <f>'Pomoc społeczna'!F147/'Pomoc społeczna'!S147</f>
        <v>44</v>
      </c>
      <c r="W147" s="180">
        <v>4</v>
      </c>
      <c r="X147" s="224">
        <v>52</v>
      </c>
      <c r="Y147" s="98" t="str">
        <f t="shared" si="12"/>
        <v>TAK</v>
      </c>
      <c r="Z147" s="150">
        <v>157</v>
      </c>
      <c r="AA147" s="151">
        <f>Z147/Demografia!M147</f>
        <v>2.8040721557420968E-2</v>
      </c>
      <c r="AB147" s="186">
        <v>89</v>
      </c>
      <c r="AC147" s="182">
        <v>96</v>
      </c>
      <c r="AD147" s="182">
        <f t="shared" si="13"/>
        <v>13</v>
      </c>
      <c r="AE147" s="182">
        <v>0</v>
      </c>
      <c r="AF147" s="182">
        <v>13</v>
      </c>
      <c r="AG147" s="199" t="s">
        <v>529</v>
      </c>
      <c r="AH147" s="151" t="str">
        <f t="shared" si="14"/>
        <v>TAK</v>
      </c>
      <c r="AI147" s="204" t="s">
        <v>529</v>
      </c>
      <c r="AJ147" s="204" t="s">
        <v>529</v>
      </c>
      <c r="AK147" s="204" t="s">
        <v>530</v>
      </c>
      <c r="AL147" s="206" t="s">
        <v>529</v>
      </c>
      <c r="AQ147" s="19"/>
      <c r="AW147"/>
    </row>
    <row r="148" spans="1:49" s="19" customFormat="1" ht="15.75" thickTop="1">
      <c r="A148" s="126"/>
      <c r="B148" s="127"/>
      <c r="C148" s="127"/>
      <c r="D148" s="128"/>
      <c r="E148" s="129"/>
      <c r="F148" s="96"/>
      <c r="G148" s="129"/>
      <c r="H148" s="133"/>
      <c r="I148" s="133"/>
      <c r="J148" s="133"/>
      <c r="K148" s="132"/>
      <c r="L148" s="130"/>
      <c r="M148" s="130"/>
      <c r="N148" s="130"/>
      <c r="O148" s="130"/>
      <c r="P148" s="130"/>
      <c r="Q148" s="130"/>
      <c r="R148" s="130"/>
      <c r="S148" s="131"/>
      <c r="T148" s="174"/>
      <c r="U148" s="173"/>
      <c r="V148" s="97"/>
      <c r="Y148" s="98"/>
      <c r="Z148" s="131"/>
      <c r="AA148" s="151"/>
      <c r="AB148" s="175"/>
      <c r="AC148" s="151"/>
      <c r="AD148" s="182">
        <f t="shared" si="13"/>
        <v>0</v>
      </c>
      <c r="AE148" s="182"/>
      <c r="AF148" s="151"/>
      <c r="AG148" s="151"/>
      <c r="AH148" s="151"/>
      <c r="AI148" s="151"/>
      <c r="AJ148" s="151"/>
      <c r="AK148" s="151"/>
      <c r="AL148" s="174"/>
    </row>
    <row r="149" spans="1:49" ht="120.75" thickBot="1">
      <c r="A149" s="239" t="s">
        <v>173</v>
      </c>
      <c r="B149" s="240"/>
      <c r="C149" s="240"/>
      <c r="D149" s="248"/>
      <c r="E149" s="187">
        <f>SUM(E4:E147)</f>
        <v>103278</v>
      </c>
      <c r="F149" s="188">
        <f>SUM(F4:F147)</f>
        <v>48911</v>
      </c>
      <c r="G149" s="187">
        <f>SUM(G4:G147)</f>
        <v>103278</v>
      </c>
      <c r="H149" s="189">
        <f>E149/Demografia!E149</f>
        <v>5.1742407200790777E-2</v>
      </c>
      <c r="I149" s="189" t="s">
        <v>574</v>
      </c>
      <c r="J149" s="189" t="s">
        <v>574</v>
      </c>
      <c r="K149" s="190">
        <f>E149/Demografia!E149*1000</f>
        <v>51.74240720079078</v>
      </c>
      <c r="L149" s="191">
        <f>SUM(L4:L147)</f>
        <v>55644</v>
      </c>
      <c r="M149" s="191">
        <f t="shared" ref="M149:T149" si="15">SUM(M4:M147)</f>
        <v>48643</v>
      </c>
      <c r="N149" s="191">
        <f t="shared" si="15"/>
        <v>33595</v>
      </c>
      <c r="O149" s="191">
        <f t="shared" si="15"/>
        <v>37576</v>
      </c>
      <c r="P149" s="191">
        <f t="shared" si="15"/>
        <v>26076</v>
      </c>
      <c r="Q149" s="191">
        <f t="shared" si="15"/>
        <v>4927</v>
      </c>
      <c r="R149" s="191">
        <f t="shared" si="15"/>
        <v>500</v>
      </c>
      <c r="S149" s="191">
        <f>SUM(S4:S147)</f>
        <v>1073</v>
      </c>
      <c r="T149" s="191">
        <f t="shared" si="15"/>
        <v>135</v>
      </c>
      <c r="U149" s="191">
        <f>Demografia!E149/'Pomoc społeczna'!S149</f>
        <v>1860.2078285181733</v>
      </c>
      <c r="V149" s="192">
        <f>'Pomoc społeczna'!F149/'Pomoc społeczna'!S149</f>
        <v>45.583410997204098</v>
      </c>
      <c r="W149" s="193">
        <f>SUM(W4:W147)</f>
        <v>230</v>
      </c>
      <c r="X149" s="193">
        <f>SUM(X4:X147)</f>
        <v>2635</v>
      </c>
      <c r="Y149" s="208" t="s">
        <v>545</v>
      </c>
      <c r="Z149" s="194">
        <f>SUM(Z4:Z147)</f>
        <v>7555</v>
      </c>
      <c r="AA149" s="195">
        <f>Z149/Demografia!M149</f>
        <v>1.6010765676987306E-2</v>
      </c>
      <c r="AB149" s="196">
        <f>SUM(AB4:AB147)</f>
        <v>1058</v>
      </c>
      <c r="AC149" s="197" t="s">
        <v>524</v>
      </c>
      <c r="AD149" s="198" t="s">
        <v>525</v>
      </c>
      <c r="AE149" s="196">
        <f>SUM(AE4:AE147)</f>
        <v>622</v>
      </c>
      <c r="AF149" s="197" t="s">
        <v>528</v>
      </c>
      <c r="AG149" s="197" t="s">
        <v>532</v>
      </c>
      <c r="AH149" s="197" t="s">
        <v>535</v>
      </c>
      <c r="AI149" s="197" t="s">
        <v>536</v>
      </c>
      <c r="AJ149" s="197" t="s">
        <v>537</v>
      </c>
      <c r="AK149" s="197" t="s">
        <v>538</v>
      </c>
      <c r="AL149" s="205" t="s">
        <v>540</v>
      </c>
      <c r="AQ149" s="19"/>
      <c r="AW149"/>
    </row>
    <row r="150" spans="1:49" ht="15.75" thickTop="1">
      <c r="AW150"/>
    </row>
    <row r="151" spans="1:49">
      <c r="AC151" s="19" t="s">
        <v>527</v>
      </c>
      <c r="AW151"/>
    </row>
    <row r="152" spans="1:49">
      <c r="AC152" s="19" t="s">
        <v>526</v>
      </c>
    </row>
    <row r="153" spans="1:49">
      <c r="AC153" s="202"/>
      <c r="AD153" s="19" t="s">
        <v>531</v>
      </c>
    </row>
    <row r="154" spans="1:49">
      <c r="AC154" s="203"/>
      <c r="AD154" s="19" t="s">
        <v>533</v>
      </c>
    </row>
  </sheetData>
  <autoFilter ref="A3:AL149">
    <sortState ref="A4:AL148">
      <sortCondition ref="C2:C146"/>
    </sortState>
  </autoFilter>
  <mergeCells count="38">
    <mergeCell ref="A149:D149"/>
    <mergeCell ref="AH1:AI1"/>
    <mergeCell ref="AJ1:AJ2"/>
    <mergeCell ref="AK1:AK2"/>
    <mergeCell ref="AL1:AL2"/>
    <mergeCell ref="AG1:AG2"/>
    <mergeCell ref="AF1:AF2"/>
    <mergeCell ref="AE1:AE2"/>
    <mergeCell ref="AD1:AD2"/>
    <mergeCell ref="AC1:AC2"/>
    <mergeCell ref="AB1:AB2"/>
    <mergeCell ref="AA1:AA2"/>
    <mergeCell ref="Z1:Z2"/>
    <mergeCell ref="Y1:Y2"/>
    <mergeCell ref="X1:X2"/>
    <mergeCell ref="W1:W2"/>
    <mergeCell ref="V1:V2"/>
    <mergeCell ref="U1:U2"/>
    <mergeCell ref="T1:T2"/>
    <mergeCell ref="S1:S2"/>
    <mergeCell ref="R1:R2"/>
    <mergeCell ref="Q1:Q2"/>
    <mergeCell ref="P1:P2"/>
    <mergeCell ref="O1:O2"/>
    <mergeCell ref="N1:N2"/>
    <mergeCell ref="M1:M2"/>
    <mergeCell ref="L1:L2"/>
    <mergeCell ref="K1:K2"/>
    <mergeCell ref="J1:J2"/>
    <mergeCell ref="I1:I2"/>
    <mergeCell ref="H1:H2"/>
    <mergeCell ref="B1:B2"/>
    <mergeCell ref="A1:A2"/>
    <mergeCell ref="G1:G2"/>
    <mergeCell ref="F1:F2"/>
    <mergeCell ref="E1:E2"/>
    <mergeCell ref="D1:D2"/>
    <mergeCell ref="C1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48"/>
  <sheetViews>
    <sheetView topLeftCell="A127" workbookViewId="0">
      <selection activeCell="E148" sqref="E148"/>
    </sheetView>
  </sheetViews>
  <sheetFormatPr defaultRowHeight="15"/>
  <cols>
    <col min="2" max="2" width="13.7109375" customWidth="1"/>
    <col min="3" max="3" width="17.28515625" customWidth="1"/>
    <col min="5" max="5" width="17.140625" customWidth="1"/>
    <col min="6" max="6" width="23.5703125" customWidth="1"/>
  </cols>
  <sheetData>
    <row r="1" spans="1:6" ht="51.75" thickTop="1">
      <c r="A1" s="57" t="s">
        <v>0</v>
      </c>
      <c r="B1" s="58" t="s">
        <v>1</v>
      </c>
      <c r="C1" s="58" t="s">
        <v>2</v>
      </c>
      <c r="D1" s="58" t="s">
        <v>3</v>
      </c>
      <c r="E1" s="59" t="s">
        <v>417</v>
      </c>
      <c r="F1" s="59" t="s">
        <v>419</v>
      </c>
    </row>
    <row r="2" spans="1:6">
      <c r="A2" s="41" t="s">
        <v>177</v>
      </c>
      <c r="B2" s="41" t="s">
        <v>177</v>
      </c>
      <c r="C2" s="41" t="s">
        <v>177</v>
      </c>
      <c r="D2" s="39"/>
      <c r="E2" s="29"/>
      <c r="F2" s="29"/>
    </row>
    <row r="3" spans="1:6" ht="25.5">
      <c r="A3" s="46">
        <v>1</v>
      </c>
      <c r="B3" s="32" t="s">
        <v>14</v>
      </c>
      <c r="C3" s="32" t="s">
        <v>15</v>
      </c>
      <c r="D3" s="32" t="s">
        <v>16</v>
      </c>
      <c r="E3" s="13">
        <v>0</v>
      </c>
      <c r="F3" s="134">
        <f>E3/E$148</f>
        <v>0</v>
      </c>
    </row>
    <row r="4" spans="1:6" ht="25.5">
      <c r="A4" s="46">
        <v>2</v>
      </c>
      <c r="B4" s="32" t="s">
        <v>14</v>
      </c>
      <c r="C4" s="32" t="s">
        <v>15</v>
      </c>
      <c r="D4" s="32" t="s">
        <v>17</v>
      </c>
      <c r="E4" s="13">
        <v>2</v>
      </c>
      <c r="F4" s="134">
        <f t="shared" ref="F4:F67" si="0">E4/E$148</f>
        <v>1.2172854534388314E-3</v>
      </c>
    </row>
    <row r="5" spans="1:6" ht="25.5">
      <c r="A5" s="46">
        <v>139</v>
      </c>
      <c r="B5" s="32" t="s">
        <v>167</v>
      </c>
      <c r="C5" s="32" t="s">
        <v>168</v>
      </c>
      <c r="D5" s="32" t="s">
        <v>31</v>
      </c>
      <c r="E5" s="13">
        <v>0</v>
      </c>
      <c r="F5" s="134">
        <f t="shared" si="0"/>
        <v>0</v>
      </c>
    </row>
    <row r="6" spans="1:6">
      <c r="A6" s="46">
        <v>10</v>
      </c>
      <c r="B6" s="32" t="s">
        <v>25</v>
      </c>
      <c r="C6" s="32" t="s">
        <v>26</v>
      </c>
      <c r="D6" s="32" t="s">
        <v>17</v>
      </c>
      <c r="E6" s="13">
        <v>0</v>
      </c>
      <c r="F6" s="134">
        <f t="shared" si="0"/>
        <v>0</v>
      </c>
    </row>
    <row r="7" spans="1:6">
      <c r="A7" s="46">
        <v>126</v>
      </c>
      <c r="B7" s="32" t="s">
        <v>154</v>
      </c>
      <c r="C7" s="32" t="s">
        <v>155</v>
      </c>
      <c r="D7" s="32" t="s">
        <v>17</v>
      </c>
      <c r="E7" s="13">
        <v>0</v>
      </c>
      <c r="F7" s="134">
        <f t="shared" si="0"/>
        <v>0</v>
      </c>
    </row>
    <row r="8" spans="1:6">
      <c r="A8" s="46">
        <v>3</v>
      </c>
      <c r="B8" s="32" t="s">
        <v>14</v>
      </c>
      <c r="C8" s="32" t="s">
        <v>18</v>
      </c>
      <c r="D8" s="32" t="s">
        <v>17</v>
      </c>
      <c r="E8" s="13">
        <v>0</v>
      </c>
      <c r="F8" s="134">
        <f t="shared" si="0"/>
        <v>0</v>
      </c>
    </row>
    <row r="9" spans="1:6">
      <c r="A9" s="46">
        <v>20</v>
      </c>
      <c r="B9" s="32" t="s">
        <v>36</v>
      </c>
      <c r="C9" s="32" t="s">
        <v>37</v>
      </c>
      <c r="D9" s="32" t="s">
        <v>17</v>
      </c>
      <c r="E9" s="13">
        <v>3</v>
      </c>
      <c r="F9" s="134">
        <f t="shared" si="0"/>
        <v>1.8259281801582471E-3</v>
      </c>
    </row>
    <row r="10" spans="1:6">
      <c r="A10" s="46">
        <v>56</v>
      </c>
      <c r="B10" s="32" t="s">
        <v>74</v>
      </c>
      <c r="C10" s="32" t="s">
        <v>75</v>
      </c>
      <c r="D10" s="32" t="s">
        <v>17</v>
      </c>
      <c r="E10" s="13">
        <v>1</v>
      </c>
      <c r="F10" s="134">
        <f t="shared" si="0"/>
        <v>6.0864272671941571E-4</v>
      </c>
    </row>
    <row r="11" spans="1:6">
      <c r="A11" s="46">
        <v>11</v>
      </c>
      <c r="B11" s="32" t="s">
        <v>25</v>
      </c>
      <c r="C11" s="32" t="s">
        <v>27</v>
      </c>
      <c r="D11" s="32" t="s">
        <v>17</v>
      </c>
      <c r="E11" s="13">
        <v>0</v>
      </c>
      <c r="F11" s="134">
        <f t="shared" si="0"/>
        <v>0</v>
      </c>
    </row>
    <row r="12" spans="1:6">
      <c r="A12" s="46">
        <v>127</v>
      </c>
      <c r="B12" s="32" t="s">
        <v>154</v>
      </c>
      <c r="C12" s="32" t="s">
        <v>156</v>
      </c>
      <c r="D12" s="32" t="s">
        <v>17</v>
      </c>
      <c r="E12" s="13">
        <v>0</v>
      </c>
      <c r="F12" s="134">
        <f t="shared" si="0"/>
        <v>0</v>
      </c>
    </row>
    <row r="13" spans="1:6">
      <c r="A13" s="46">
        <v>12</v>
      </c>
      <c r="B13" s="32" t="s">
        <v>25</v>
      </c>
      <c r="C13" s="32" t="s">
        <v>28</v>
      </c>
      <c r="D13" s="32" t="s">
        <v>16</v>
      </c>
      <c r="E13" s="13">
        <v>0</v>
      </c>
      <c r="F13" s="134">
        <f t="shared" si="0"/>
        <v>0</v>
      </c>
    </row>
    <row r="14" spans="1:6">
      <c r="A14" s="46">
        <v>13</v>
      </c>
      <c r="B14" s="32" t="s">
        <v>25</v>
      </c>
      <c r="C14" s="32" t="s">
        <v>28</v>
      </c>
      <c r="D14" s="32" t="s">
        <v>17</v>
      </c>
      <c r="E14" s="13">
        <v>59</v>
      </c>
      <c r="F14" s="134">
        <f t="shared" si="0"/>
        <v>3.5909920876445525E-2</v>
      </c>
    </row>
    <row r="15" spans="1:6" ht="25.5">
      <c r="A15" s="46">
        <v>128</v>
      </c>
      <c r="B15" s="32" t="s">
        <v>154</v>
      </c>
      <c r="C15" s="32" t="s">
        <v>157</v>
      </c>
      <c r="D15" s="32" t="s">
        <v>31</v>
      </c>
      <c r="E15" s="13">
        <v>0</v>
      </c>
      <c r="F15" s="134">
        <f t="shared" si="0"/>
        <v>0</v>
      </c>
    </row>
    <row r="16" spans="1:6">
      <c r="A16" s="46">
        <v>14</v>
      </c>
      <c r="B16" s="32" t="s">
        <v>25</v>
      </c>
      <c r="C16" s="32" t="s">
        <v>29</v>
      </c>
      <c r="D16" s="32" t="s">
        <v>17</v>
      </c>
      <c r="E16" s="13">
        <v>0</v>
      </c>
      <c r="F16" s="134">
        <f t="shared" si="0"/>
        <v>0</v>
      </c>
    </row>
    <row r="17" spans="1:6">
      <c r="A17" s="46">
        <v>85</v>
      </c>
      <c r="B17" s="32" t="s">
        <v>109</v>
      </c>
      <c r="C17" s="32" t="s">
        <v>110</v>
      </c>
      <c r="D17" s="32" t="s">
        <v>17</v>
      </c>
      <c r="E17" s="13">
        <v>0</v>
      </c>
      <c r="F17" s="134">
        <f t="shared" si="0"/>
        <v>0</v>
      </c>
    </row>
    <row r="18" spans="1:6">
      <c r="A18" s="46">
        <v>95</v>
      </c>
      <c r="B18" s="32" t="s">
        <v>120</v>
      </c>
      <c r="C18" s="32" t="s">
        <v>121</v>
      </c>
      <c r="D18" s="32" t="s">
        <v>17</v>
      </c>
      <c r="E18" s="13">
        <v>0</v>
      </c>
      <c r="F18" s="134">
        <f t="shared" si="0"/>
        <v>0</v>
      </c>
    </row>
    <row r="19" spans="1:6">
      <c r="A19" s="46">
        <v>78</v>
      </c>
      <c r="B19" s="32" t="s">
        <v>102</v>
      </c>
      <c r="C19" s="32" t="s">
        <v>103</v>
      </c>
      <c r="D19" s="32" t="s">
        <v>17</v>
      </c>
      <c r="E19" s="13">
        <v>0</v>
      </c>
      <c r="F19" s="134">
        <f t="shared" si="0"/>
        <v>0</v>
      </c>
    </row>
    <row r="20" spans="1:6">
      <c r="A20" s="46">
        <v>115</v>
      </c>
      <c r="B20" s="32" t="s">
        <v>141</v>
      </c>
      <c r="C20" s="32" t="s">
        <v>142</v>
      </c>
      <c r="D20" s="32" t="s">
        <v>17</v>
      </c>
      <c r="E20" s="13">
        <v>0</v>
      </c>
      <c r="F20" s="134">
        <f t="shared" si="0"/>
        <v>0</v>
      </c>
    </row>
    <row r="21" spans="1:6">
      <c r="A21" s="46">
        <v>28</v>
      </c>
      <c r="B21" s="32" t="s">
        <v>45</v>
      </c>
      <c r="C21" s="32" t="s">
        <v>46</v>
      </c>
      <c r="D21" s="32" t="s">
        <v>16</v>
      </c>
      <c r="E21" s="13">
        <v>1</v>
      </c>
      <c r="F21" s="134">
        <f t="shared" si="0"/>
        <v>6.0864272671941571E-4</v>
      </c>
    </row>
    <row r="22" spans="1:6">
      <c r="A22" s="46">
        <v>29</v>
      </c>
      <c r="B22" s="32" t="s">
        <v>45</v>
      </c>
      <c r="C22" s="32" t="s">
        <v>46</v>
      </c>
      <c r="D22" s="32" t="s">
        <v>17</v>
      </c>
      <c r="E22" s="13">
        <v>27</v>
      </c>
      <c r="F22" s="134">
        <f t="shared" si="0"/>
        <v>1.6433353621424222E-2</v>
      </c>
    </row>
    <row r="23" spans="1:6">
      <c r="A23" s="46">
        <v>106</v>
      </c>
      <c r="B23" s="32" t="s">
        <v>132</v>
      </c>
      <c r="C23" s="32" t="s">
        <v>133</v>
      </c>
      <c r="D23" s="32" t="s">
        <v>16</v>
      </c>
      <c r="E23" s="13">
        <v>0</v>
      </c>
      <c r="F23" s="134">
        <f t="shared" si="0"/>
        <v>0</v>
      </c>
    </row>
    <row r="24" spans="1:6">
      <c r="A24" s="46">
        <v>107</v>
      </c>
      <c r="B24" s="32" t="s">
        <v>132</v>
      </c>
      <c r="C24" s="32" t="s">
        <v>133</v>
      </c>
      <c r="D24" s="32" t="s">
        <v>17</v>
      </c>
      <c r="E24" s="13">
        <v>48</v>
      </c>
      <c r="F24" s="134">
        <f t="shared" si="0"/>
        <v>2.9214850882531954E-2</v>
      </c>
    </row>
    <row r="25" spans="1:6">
      <c r="A25" s="46">
        <v>129</v>
      </c>
      <c r="B25" s="32" t="s">
        <v>154</v>
      </c>
      <c r="C25" s="32" t="s">
        <v>158</v>
      </c>
      <c r="D25" s="32" t="s">
        <v>17</v>
      </c>
      <c r="E25" s="13">
        <v>0</v>
      </c>
      <c r="F25" s="134">
        <f t="shared" si="0"/>
        <v>0</v>
      </c>
    </row>
    <row r="26" spans="1:6" ht="25.5">
      <c r="A26" s="46">
        <v>130</v>
      </c>
      <c r="B26" s="32" t="s">
        <v>154</v>
      </c>
      <c r="C26" s="32" t="s">
        <v>159</v>
      </c>
      <c r="D26" s="32" t="s">
        <v>31</v>
      </c>
      <c r="E26" s="13">
        <v>0</v>
      </c>
      <c r="F26" s="134">
        <f t="shared" si="0"/>
        <v>0</v>
      </c>
    </row>
    <row r="27" spans="1:6">
      <c r="A27" s="46">
        <v>57</v>
      </c>
      <c r="B27" s="32" t="s">
        <v>74</v>
      </c>
      <c r="C27" s="32" t="s">
        <v>76</v>
      </c>
      <c r="D27" s="32" t="s">
        <v>17</v>
      </c>
      <c r="E27" s="13">
        <v>0</v>
      </c>
      <c r="F27" s="134">
        <f t="shared" si="0"/>
        <v>0</v>
      </c>
    </row>
    <row r="28" spans="1:6" ht="25.5">
      <c r="A28" s="46">
        <v>35</v>
      </c>
      <c r="B28" s="32" t="s">
        <v>52</v>
      </c>
      <c r="C28" s="32" t="s">
        <v>53</v>
      </c>
      <c r="D28" s="32" t="s">
        <v>17</v>
      </c>
      <c r="E28" s="13">
        <v>0</v>
      </c>
      <c r="F28" s="134">
        <f t="shared" si="0"/>
        <v>0</v>
      </c>
    </row>
    <row r="29" spans="1:6">
      <c r="A29" s="46">
        <v>4</v>
      </c>
      <c r="B29" s="32" t="s">
        <v>14</v>
      </c>
      <c r="C29" s="32" t="s">
        <v>19</v>
      </c>
      <c r="D29" s="32" t="s">
        <v>16</v>
      </c>
      <c r="E29" s="13">
        <v>8</v>
      </c>
      <c r="F29" s="134">
        <f t="shared" si="0"/>
        <v>4.8691418137553257E-3</v>
      </c>
    </row>
    <row r="30" spans="1:6">
      <c r="A30" s="46">
        <v>108</v>
      </c>
      <c r="B30" s="32" t="s">
        <v>132</v>
      </c>
      <c r="C30" s="32" t="s">
        <v>134</v>
      </c>
      <c r="D30" s="32" t="s">
        <v>17</v>
      </c>
      <c r="E30" s="13">
        <v>0</v>
      </c>
      <c r="F30" s="134">
        <f t="shared" si="0"/>
        <v>0</v>
      </c>
    </row>
    <row r="31" spans="1:6">
      <c r="A31" s="46">
        <v>69</v>
      </c>
      <c r="B31" s="32" t="s">
        <v>91</v>
      </c>
      <c r="C31" s="32" t="s">
        <v>92</v>
      </c>
      <c r="D31" s="32" t="s">
        <v>17</v>
      </c>
      <c r="E31" s="13">
        <v>0</v>
      </c>
      <c r="F31" s="134">
        <f t="shared" si="0"/>
        <v>0</v>
      </c>
    </row>
    <row r="32" spans="1:6">
      <c r="A32" s="46">
        <v>47</v>
      </c>
      <c r="B32" s="32" t="s">
        <v>65</v>
      </c>
      <c r="C32" s="32" t="s">
        <v>66</v>
      </c>
      <c r="D32" s="32" t="s">
        <v>17</v>
      </c>
      <c r="E32" s="13">
        <v>0</v>
      </c>
      <c r="F32" s="134">
        <f t="shared" si="0"/>
        <v>0</v>
      </c>
    </row>
    <row r="33" spans="1:6" ht="25.5">
      <c r="A33" s="46">
        <v>21</v>
      </c>
      <c r="B33" s="32" t="s">
        <v>36</v>
      </c>
      <c r="C33" s="32" t="s">
        <v>38</v>
      </c>
      <c r="D33" s="32" t="s">
        <v>17</v>
      </c>
      <c r="E33" s="13">
        <v>1</v>
      </c>
      <c r="F33" s="134">
        <f t="shared" si="0"/>
        <v>6.0864272671941571E-4</v>
      </c>
    </row>
    <row r="34" spans="1:6">
      <c r="A34" s="46">
        <v>121</v>
      </c>
      <c r="B34" s="32" t="s">
        <v>148</v>
      </c>
      <c r="C34" s="32" t="s">
        <v>149</v>
      </c>
      <c r="D34" s="32" t="s">
        <v>17</v>
      </c>
      <c r="E34" s="13">
        <v>0</v>
      </c>
      <c r="F34" s="134">
        <f t="shared" si="0"/>
        <v>0</v>
      </c>
    </row>
    <row r="35" spans="1:6">
      <c r="A35" s="46">
        <v>22</v>
      </c>
      <c r="B35" s="32" t="s">
        <v>36</v>
      </c>
      <c r="C35" s="32" t="s">
        <v>39</v>
      </c>
      <c r="D35" s="32" t="s">
        <v>17</v>
      </c>
      <c r="E35" s="13">
        <v>1</v>
      </c>
      <c r="F35" s="134">
        <f t="shared" si="0"/>
        <v>6.0864272671941571E-4</v>
      </c>
    </row>
    <row r="36" spans="1:6">
      <c r="A36" s="46">
        <v>79</v>
      </c>
      <c r="B36" s="32" t="s">
        <v>102</v>
      </c>
      <c r="C36" s="32" t="s">
        <v>104</v>
      </c>
      <c r="D36" s="32" t="s">
        <v>17</v>
      </c>
      <c r="E36" s="13">
        <v>0</v>
      </c>
      <c r="F36" s="134">
        <f t="shared" si="0"/>
        <v>0</v>
      </c>
    </row>
    <row r="37" spans="1:6" ht="25.5">
      <c r="A37" s="46">
        <v>58</v>
      </c>
      <c r="B37" s="32" t="s">
        <v>74</v>
      </c>
      <c r="C37" s="32" t="s">
        <v>77</v>
      </c>
      <c r="D37" s="32" t="s">
        <v>31</v>
      </c>
      <c r="E37" s="13">
        <v>0</v>
      </c>
      <c r="F37" s="134">
        <f t="shared" si="0"/>
        <v>0</v>
      </c>
    </row>
    <row r="38" spans="1:6">
      <c r="A38" s="46">
        <v>96</v>
      </c>
      <c r="B38" s="32" t="s">
        <v>120</v>
      </c>
      <c r="C38" s="32" t="s">
        <v>122</v>
      </c>
      <c r="D38" s="32" t="s">
        <v>17</v>
      </c>
      <c r="E38" s="13">
        <v>0</v>
      </c>
      <c r="F38" s="134">
        <f t="shared" si="0"/>
        <v>0</v>
      </c>
    </row>
    <row r="39" spans="1:6">
      <c r="A39" s="46">
        <v>97</v>
      </c>
      <c r="B39" s="32" t="s">
        <v>120</v>
      </c>
      <c r="C39" s="32" t="s">
        <v>123</v>
      </c>
      <c r="D39" s="32" t="s">
        <v>17</v>
      </c>
      <c r="E39" s="13">
        <v>0</v>
      </c>
      <c r="F39" s="134">
        <f t="shared" si="0"/>
        <v>0</v>
      </c>
    </row>
    <row r="40" spans="1:6">
      <c r="A40" s="46">
        <v>131</v>
      </c>
      <c r="B40" s="32" t="s">
        <v>154</v>
      </c>
      <c r="C40" s="32" t="s">
        <v>160</v>
      </c>
      <c r="D40" s="32" t="s">
        <v>17</v>
      </c>
      <c r="E40" s="13">
        <v>0</v>
      </c>
      <c r="F40" s="134">
        <f t="shared" si="0"/>
        <v>0</v>
      </c>
    </row>
    <row r="41" spans="1:6">
      <c r="A41" s="46">
        <v>140</v>
      </c>
      <c r="B41" s="32" t="s">
        <v>167</v>
      </c>
      <c r="C41" s="32" t="s">
        <v>169</v>
      </c>
      <c r="D41" s="32" t="s">
        <v>17</v>
      </c>
      <c r="E41" s="13">
        <v>0</v>
      </c>
      <c r="F41" s="134">
        <f t="shared" si="0"/>
        <v>0</v>
      </c>
    </row>
    <row r="42" spans="1:6" ht="25.5">
      <c r="A42" s="46">
        <v>48</v>
      </c>
      <c r="B42" s="32" t="s">
        <v>65</v>
      </c>
      <c r="C42" s="32" t="s">
        <v>67</v>
      </c>
      <c r="D42" s="32" t="s">
        <v>31</v>
      </c>
      <c r="E42" s="13">
        <v>0</v>
      </c>
      <c r="F42" s="134">
        <f t="shared" si="0"/>
        <v>0</v>
      </c>
    </row>
    <row r="43" spans="1:6" ht="25.5">
      <c r="A43" s="46">
        <v>36</v>
      </c>
      <c r="B43" s="32" t="s">
        <v>52</v>
      </c>
      <c r="C43" s="32" t="s">
        <v>54</v>
      </c>
      <c r="D43" s="32" t="s">
        <v>16</v>
      </c>
      <c r="E43" s="13">
        <v>0</v>
      </c>
      <c r="F43" s="134">
        <f t="shared" si="0"/>
        <v>0</v>
      </c>
    </row>
    <row r="44" spans="1:6" ht="25.5">
      <c r="A44" s="46">
        <v>37</v>
      </c>
      <c r="B44" s="32" t="s">
        <v>52</v>
      </c>
      <c r="C44" s="32" t="s">
        <v>54</v>
      </c>
      <c r="D44" s="32" t="s">
        <v>17</v>
      </c>
      <c r="E44" s="13">
        <v>2</v>
      </c>
      <c r="F44" s="134">
        <f t="shared" si="0"/>
        <v>1.2172854534388314E-3</v>
      </c>
    </row>
    <row r="45" spans="1:6">
      <c r="A45" s="46">
        <v>116</v>
      </c>
      <c r="B45" s="32" t="s">
        <v>141</v>
      </c>
      <c r="C45" s="32" t="s">
        <v>143</v>
      </c>
      <c r="D45" s="32" t="s">
        <v>17</v>
      </c>
      <c r="E45" s="13">
        <v>0</v>
      </c>
      <c r="F45" s="134">
        <f t="shared" si="0"/>
        <v>0</v>
      </c>
    </row>
    <row r="46" spans="1:6" ht="25.5">
      <c r="A46" s="46">
        <v>15</v>
      </c>
      <c r="B46" s="32" t="s">
        <v>25</v>
      </c>
      <c r="C46" s="32" t="s">
        <v>30</v>
      </c>
      <c r="D46" s="32" t="s">
        <v>31</v>
      </c>
      <c r="E46" s="13">
        <v>0</v>
      </c>
      <c r="F46" s="134">
        <f t="shared" si="0"/>
        <v>0</v>
      </c>
    </row>
    <row r="47" spans="1:6">
      <c r="A47" s="46">
        <v>41</v>
      </c>
      <c r="B47" s="32" t="s">
        <v>58</v>
      </c>
      <c r="C47" s="32" t="s">
        <v>59</v>
      </c>
      <c r="D47" s="32" t="s">
        <v>17</v>
      </c>
      <c r="E47" s="13">
        <v>3</v>
      </c>
      <c r="F47" s="134">
        <f t="shared" si="0"/>
        <v>1.8259281801582471E-3</v>
      </c>
    </row>
    <row r="48" spans="1:6">
      <c r="A48" s="46">
        <v>42</v>
      </c>
      <c r="B48" s="32" t="s">
        <v>58</v>
      </c>
      <c r="C48" s="32" t="s">
        <v>60</v>
      </c>
      <c r="D48" s="32" t="s">
        <v>17</v>
      </c>
      <c r="E48" s="13">
        <v>0</v>
      </c>
      <c r="F48" s="134">
        <f t="shared" si="0"/>
        <v>0</v>
      </c>
    </row>
    <row r="49" spans="1:6">
      <c r="A49" s="46">
        <v>49</v>
      </c>
      <c r="B49" s="32" t="s">
        <v>65</v>
      </c>
      <c r="C49" s="32" t="s">
        <v>68</v>
      </c>
      <c r="D49" s="32" t="s">
        <v>16</v>
      </c>
      <c r="E49" s="13">
        <v>1</v>
      </c>
      <c r="F49" s="134">
        <f t="shared" si="0"/>
        <v>6.0864272671941571E-4</v>
      </c>
    </row>
    <row r="50" spans="1:6">
      <c r="A50" s="46">
        <v>50</v>
      </c>
      <c r="B50" s="32" t="s">
        <v>65</v>
      </c>
      <c r="C50" s="32" t="s">
        <v>68</v>
      </c>
      <c r="D50" s="32" t="s">
        <v>17</v>
      </c>
      <c r="E50" s="13">
        <v>83</v>
      </c>
      <c r="F50" s="134">
        <f t="shared" si="0"/>
        <v>5.0517346317711501E-2</v>
      </c>
    </row>
    <row r="51" spans="1:6" ht="25.5">
      <c r="A51" s="46">
        <v>132</v>
      </c>
      <c r="B51" s="32" t="s">
        <v>154</v>
      </c>
      <c r="C51" s="32" t="s">
        <v>161</v>
      </c>
      <c r="D51" s="32" t="s">
        <v>31</v>
      </c>
      <c r="E51" s="13">
        <v>0</v>
      </c>
      <c r="F51" s="134">
        <f t="shared" si="0"/>
        <v>0</v>
      </c>
    </row>
    <row r="52" spans="1:6" ht="25.5">
      <c r="A52" s="46">
        <v>16</v>
      </c>
      <c r="B52" s="32" t="s">
        <v>25</v>
      </c>
      <c r="C52" s="32" t="s">
        <v>32</v>
      </c>
      <c r="D52" s="32" t="s">
        <v>31</v>
      </c>
      <c r="E52" s="13">
        <v>0</v>
      </c>
      <c r="F52" s="134">
        <f t="shared" si="0"/>
        <v>0</v>
      </c>
    </row>
    <row r="53" spans="1:6" ht="25.5">
      <c r="A53" s="46">
        <v>51</v>
      </c>
      <c r="B53" s="32" t="s">
        <v>65</v>
      </c>
      <c r="C53" s="32" t="s">
        <v>69</v>
      </c>
      <c r="D53" s="32" t="s">
        <v>31</v>
      </c>
      <c r="E53" s="13">
        <v>2</v>
      </c>
      <c r="F53" s="134">
        <f t="shared" si="0"/>
        <v>1.2172854534388314E-3</v>
      </c>
    </row>
    <row r="54" spans="1:6" ht="25.5">
      <c r="A54" s="46">
        <v>141</v>
      </c>
      <c r="B54" s="32" t="s">
        <v>167</v>
      </c>
      <c r="C54" s="32" t="s">
        <v>170</v>
      </c>
      <c r="D54" s="32" t="s">
        <v>31</v>
      </c>
      <c r="E54" s="13">
        <v>0</v>
      </c>
      <c r="F54" s="134">
        <f t="shared" si="0"/>
        <v>0</v>
      </c>
    </row>
    <row r="55" spans="1:6">
      <c r="A55" s="46">
        <v>70</v>
      </c>
      <c r="B55" s="32" t="s">
        <v>91</v>
      </c>
      <c r="C55" s="32" t="s">
        <v>93</v>
      </c>
      <c r="D55" s="32" t="s">
        <v>17</v>
      </c>
      <c r="E55" s="13">
        <v>0</v>
      </c>
      <c r="F55" s="134">
        <f t="shared" si="0"/>
        <v>0</v>
      </c>
    </row>
    <row r="56" spans="1:6">
      <c r="A56" s="46">
        <v>98</v>
      </c>
      <c r="B56" s="32" t="s">
        <v>120</v>
      </c>
      <c r="C56" s="32" t="s">
        <v>124</v>
      </c>
      <c r="D56" s="32" t="s">
        <v>17</v>
      </c>
      <c r="E56" s="13">
        <v>0</v>
      </c>
      <c r="F56" s="134">
        <f t="shared" si="0"/>
        <v>0</v>
      </c>
    </row>
    <row r="57" spans="1:6" ht="25.5">
      <c r="A57" s="46">
        <v>91</v>
      </c>
      <c r="B57" s="32" t="s">
        <v>115</v>
      </c>
      <c r="C57" s="32" t="s">
        <v>116</v>
      </c>
      <c r="D57" s="32" t="s">
        <v>31</v>
      </c>
      <c r="E57" s="13">
        <v>0</v>
      </c>
      <c r="F57" s="134">
        <f t="shared" si="0"/>
        <v>0</v>
      </c>
    </row>
    <row r="58" spans="1:6" ht="25.5">
      <c r="A58" s="46">
        <v>73</v>
      </c>
      <c r="B58" s="32" t="s">
        <v>96</v>
      </c>
      <c r="C58" s="32" t="s">
        <v>97</v>
      </c>
      <c r="D58" s="32" t="s">
        <v>31</v>
      </c>
      <c r="E58" s="13">
        <v>1</v>
      </c>
      <c r="F58" s="134">
        <f t="shared" si="0"/>
        <v>6.0864272671941571E-4</v>
      </c>
    </row>
    <row r="59" spans="1:6">
      <c r="A59" s="46">
        <v>117</v>
      </c>
      <c r="B59" s="32" t="s">
        <v>141</v>
      </c>
      <c r="C59" s="32" t="s">
        <v>144</v>
      </c>
      <c r="D59" s="32" t="s">
        <v>17</v>
      </c>
      <c r="E59" s="13">
        <v>0</v>
      </c>
      <c r="F59" s="134">
        <f t="shared" si="0"/>
        <v>0</v>
      </c>
    </row>
    <row r="60" spans="1:6">
      <c r="A60" s="46">
        <v>30</v>
      </c>
      <c r="B60" s="32" t="s">
        <v>45</v>
      </c>
      <c r="C60" s="32" t="s">
        <v>47</v>
      </c>
      <c r="D60" s="32" t="s">
        <v>17</v>
      </c>
      <c r="E60" s="13">
        <v>0</v>
      </c>
      <c r="F60" s="134">
        <f t="shared" si="0"/>
        <v>0</v>
      </c>
    </row>
    <row r="61" spans="1:6">
      <c r="A61" s="46">
        <v>59</v>
      </c>
      <c r="B61" s="32" t="s">
        <v>74</v>
      </c>
      <c r="C61" s="32" t="s">
        <v>78</v>
      </c>
      <c r="D61" s="32" t="s">
        <v>17</v>
      </c>
      <c r="E61" s="13">
        <v>0</v>
      </c>
      <c r="F61" s="134">
        <f t="shared" si="0"/>
        <v>0</v>
      </c>
    </row>
    <row r="62" spans="1:6">
      <c r="A62" s="46">
        <v>5</v>
      </c>
      <c r="B62" s="32" t="s">
        <v>14</v>
      </c>
      <c r="C62" s="32" t="s">
        <v>20</v>
      </c>
      <c r="D62" s="32" t="s">
        <v>17</v>
      </c>
      <c r="E62" s="13">
        <v>0</v>
      </c>
      <c r="F62" s="134">
        <f t="shared" si="0"/>
        <v>0</v>
      </c>
    </row>
    <row r="63" spans="1:6" ht="25.5">
      <c r="A63" s="46">
        <v>23</v>
      </c>
      <c r="B63" s="32" t="s">
        <v>36</v>
      </c>
      <c r="C63" s="32" t="s">
        <v>40</v>
      </c>
      <c r="D63" s="32" t="s">
        <v>31</v>
      </c>
      <c r="E63" s="13">
        <v>137</v>
      </c>
      <c r="F63" s="134">
        <f t="shared" si="0"/>
        <v>8.3384053560559945E-2</v>
      </c>
    </row>
    <row r="64" spans="1:6">
      <c r="A64" s="46">
        <v>133</v>
      </c>
      <c r="B64" s="32" t="s">
        <v>154</v>
      </c>
      <c r="C64" s="32" t="s">
        <v>162</v>
      </c>
      <c r="D64" s="32" t="s">
        <v>16</v>
      </c>
      <c r="E64" s="13">
        <v>0</v>
      </c>
      <c r="F64" s="134">
        <f t="shared" si="0"/>
        <v>0</v>
      </c>
    </row>
    <row r="65" spans="1:6">
      <c r="A65" s="46">
        <v>134</v>
      </c>
      <c r="B65" s="32" t="s">
        <v>154</v>
      </c>
      <c r="C65" s="32" t="s">
        <v>162</v>
      </c>
      <c r="D65" s="32" t="s">
        <v>17</v>
      </c>
      <c r="E65" s="13">
        <v>0</v>
      </c>
      <c r="F65" s="134">
        <f t="shared" si="0"/>
        <v>0</v>
      </c>
    </row>
    <row r="66" spans="1:6" ht="25.5">
      <c r="A66" s="46">
        <v>38</v>
      </c>
      <c r="B66" s="32" t="s">
        <v>52</v>
      </c>
      <c r="C66" s="32" t="s">
        <v>55</v>
      </c>
      <c r="D66" s="32" t="s">
        <v>31</v>
      </c>
      <c r="E66" s="13">
        <v>2</v>
      </c>
      <c r="F66" s="134">
        <f t="shared" si="0"/>
        <v>1.2172854534388314E-3</v>
      </c>
    </row>
    <row r="67" spans="1:6" ht="25.5">
      <c r="A67" s="46">
        <v>52</v>
      </c>
      <c r="B67" s="32" t="s">
        <v>65</v>
      </c>
      <c r="C67" s="32" t="s">
        <v>70</v>
      </c>
      <c r="D67" s="32" t="s">
        <v>31</v>
      </c>
      <c r="E67" s="13">
        <v>1</v>
      </c>
      <c r="F67" s="134">
        <f t="shared" si="0"/>
        <v>6.0864272671941571E-4</v>
      </c>
    </row>
    <row r="68" spans="1:6">
      <c r="A68" s="46">
        <v>122</v>
      </c>
      <c r="B68" s="32" t="s">
        <v>148</v>
      </c>
      <c r="C68" s="32" t="s">
        <v>150</v>
      </c>
      <c r="D68" s="32" t="s">
        <v>17</v>
      </c>
      <c r="E68" s="13">
        <v>0</v>
      </c>
      <c r="F68" s="134">
        <f t="shared" ref="F68:F131" si="1">E68/E$148</f>
        <v>0</v>
      </c>
    </row>
    <row r="69" spans="1:6">
      <c r="A69" s="46">
        <v>60</v>
      </c>
      <c r="B69" s="32" t="s">
        <v>74</v>
      </c>
      <c r="C69" s="32" t="s">
        <v>79</v>
      </c>
      <c r="D69" s="32" t="s">
        <v>16</v>
      </c>
      <c r="E69" s="13">
        <v>0</v>
      </c>
      <c r="F69" s="134">
        <f t="shared" si="1"/>
        <v>0</v>
      </c>
    </row>
    <row r="70" spans="1:6">
      <c r="A70" s="46">
        <v>61</v>
      </c>
      <c r="B70" s="32" t="s">
        <v>74</v>
      </c>
      <c r="C70" s="32" t="s">
        <v>79</v>
      </c>
      <c r="D70" s="32" t="s">
        <v>17</v>
      </c>
      <c r="E70" s="13">
        <v>1</v>
      </c>
      <c r="F70" s="134">
        <f t="shared" si="1"/>
        <v>6.0864272671941571E-4</v>
      </c>
    </row>
    <row r="71" spans="1:6">
      <c r="A71" s="46">
        <v>31</v>
      </c>
      <c r="B71" s="32" t="s">
        <v>45</v>
      </c>
      <c r="C71" s="32" t="s">
        <v>48</v>
      </c>
      <c r="D71" s="32" t="s">
        <v>17</v>
      </c>
      <c r="E71" s="13">
        <v>1</v>
      </c>
      <c r="F71" s="134">
        <f t="shared" si="1"/>
        <v>6.0864272671941571E-4</v>
      </c>
    </row>
    <row r="72" spans="1:6">
      <c r="A72" s="46">
        <v>99</v>
      </c>
      <c r="B72" s="32" t="s">
        <v>120</v>
      </c>
      <c r="C72" s="32" t="s">
        <v>125</v>
      </c>
      <c r="D72" s="32" t="s">
        <v>17</v>
      </c>
      <c r="E72" s="13">
        <v>0</v>
      </c>
      <c r="F72" s="134">
        <f t="shared" si="1"/>
        <v>0</v>
      </c>
    </row>
    <row r="73" spans="1:6">
      <c r="A73" s="46">
        <v>135</v>
      </c>
      <c r="B73" s="32" t="s">
        <v>154</v>
      </c>
      <c r="C73" s="32" t="s">
        <v>163</v>
      </c>
      <c r="D73" s="32" t="s">
        <v>17</v>
      </c>
      <c r="E73" s="13">
        <v>0</v>
      </c>
      <c r="F73" s="134">
        <f t="shared" si="1"/>
        <v>0</v>
      </c>
    </row>
    <row r="74" spans="1:6">
      <c r="A74" s="46">
        <v>109</v>
      </c>
      <c r="B74" s="32" t="s">
        <v>132</v>
      </c>
      <c r="C74" s="32" t="s">
        <v>135</v>
      </c>
      <c r="D74" s="32" t="s">
        <v>17</v>
      </c>
      <c r="E74" s="13">
        <v>4</v>
      </c>
      <c r="F74" s="134">
        <f t="shared" si="1"/>
        <v>2.4345709068776629E-3</v>
      </c>
    </row>
    <row r="75" spans="1:6" ht="25.5">
      <c r="A75" s="46">
        <v>136</v>
      </c>
      <c r="B75" s="32" t="s">
        <v>154</v>
      </c>
      <c r="C75" s="32" t="s">
        <v>164</v>
      </c>
      <c r="D75" s="32" t="s">
        <v>31</v>
      </c>
      <c r="E75" s="13">
        <v>0</v>
      </c>
      <c r="F75" s="134">
        <f t="shared" si="1"/>
        <v>0</v>
      </c>
    </row>
    <row r="76" spans="1:6">
      <c r="A76" s="46">
        <v>118</v>
      </c>
      <c r="B76" s="32" t="s">
        <v>141</v>
      </c>
      <c r="C76" s="32" t="s">
        <v>145</v>
      </c>
      <c r="D76" s="32" t="s">
        <v>17</v>
      </c>
      <c r="E76" s="13">
        <v>0</v>
      </c>
      <c r="F76" s="134">
        <f t="shared" si="1"/>
        <v>0</v>
      </c>
    </row>
    <row r="77" spans="1:6" ht="25.5">
      <c r="A77" s="46">
        <v>137</v>
      </c>
      <c r="B77" s="32" t="s">
        <v>154</v>
      </c>
      <c r="C77" s="32" t="s">
        <v>165</v>
      </c>
      <c r="D77" s="32" t="s">
        <v>31</v>
      </c>
      <c r="E77" s="13">
        <v>0</v>
      </c>
      <c r="F77" s="134">
        <f t="shared" si="1"/>
        <v>0</v>
      </c>
    </row>
    <row r="78" spans="1:6" ht="25.5">
      <c r="A78" s="46">
        <v>142</v>
      </c>
      <c r="B78" s="32" t="s">
        <v>167</v>
      </c>
      <c r="C78" s="32" t="s">
        <v>171</v>
      </c>
      <c r="D78" s="32" t="s">
        <v>31</v>
      </c>
      <c r="E78" s="13">
        <v>1</v>
      </c>
      <c r="F78" s="134">
        <f t="shared" si="1"/>
        <v>6.0864272671941571E-4</v>
      </c>
    </row>
    <row r="79" spans="1:6" ht="25.5">
      <c r="A79" s="46">
        <v>43</v>
      </c>
      <c r="B79" s="32" t="s">
        <v>58</v>
      </c>
      <c r="C79" s="32" t="s">
        <v>61</v>
      </c>
      <c r="D79" s="32" t="s">
        <v>31</v>
      </c>
      <c r="E79" s="13">
        <v>0</v>
      </c>
      <c r="F79" s="134">
        <f t="shared" si="1"/>
        <v>0</v>
      </c>
    </row>
    <row r="80" spans="1:6">
      <c r="A80" s="46">
        <v>110</v>
      </c>
      <c r="B80" s="32" t="s">
        <v>132</v>
      </c>
      <c r="C80" s="32" t="s">
        <v>136</v>
      </c>
      <c r="D80" s="32" t="s">
        <v>17</v>
      </c>
      <c r="E80" s="13">
        <v>0</v>
      </c>
      <c r="F80" s="134">
        <f t="shared" si="1"/>
        <v>0</v>
      </c>
    </row>
    <row r="81" spans="1:6">
      <c r="A81" s="46">
        <v>111</v>
      </c>
      <c r="B81" s="32" t="s">
        <v>132</v>
      </c>
      <c r="C81" s="32" t="s">
        <v>137</v>
      </c>
      <c r="D81" s="32" t="s">
        <v>17</v>
      </c>
      <c r="E81" s="13">
        <v>2</v>
      </c>
      <c r="F81" s="134">
        <f t="shared" si="1"/>
        <v>1.2172854534388314E-3</v>
      </c>
    </row>
    <row r="82" spans="1:6">
      <c r="A82" s="46">
        <v>65</v>
      </c>
      <c r="B82" s="32" t="s">
        <v>83</v>
      </c>
      <c r="C82" s="32" t="s">
        <v>84</v>
      </c>
      <c r="D82" s="32" t="s">
        <v>16</v>
      </c>
      <c r="E82" s="13">
        <v>317</v>
      </c>
      <c r="F82" s="134">
        <f t="shared" si="1"/>
        <v>0.19293974437005479</v>
      </c>
    </row>
    <row r="83" spans="1:6">
      <c r="A83" s="46">
        <v>66</v>
      </c>
      <c r="B83" s="32" t="s">
        <v>85</v>
      </c>
      <c r="C83" s="32" t="s">
        <v>86</v>
      </c>
      <c r="D83" s="32" t="s">
        <v>16</v>
      </c>
      <c r="E83" s="13">
        <v>177</v>
      </c>
      <c r="F83" s="134">
        <f t="shared" si="1"/>
        <v>0.10772976262933658</v>
      </c>
    </row>
    <row r="84" spans="1:6">
      <c r="A84" s="46">
        <v>67</v>
      </c>
      <c r="B84" s="32" t="s">
        <v>87</v>
      </c>
      <c r="C84" s="32" t="s">
        <v>88</v>
      </c>
      <c r="D84" s="32" t="s">
        <v>16</v>
      </c>
      <c r="E84" s="13">
        <v>271</v>
      </c>
      <c r="F84" s="134">
        <f t="shared" si="1"/>
        <v>0.16494217894096166</v>
      </c>
    </row>
    <row r="85" spans="1:6">
      <c r="A85" s="46">
        <v>68</v>
      </c>
      <c r="B85" s="32" t="s">
        <v>89</v>
      </c>
      <c r="C85" s="32" t="s">
        <v>90</v>
      </c>
      <c r="D85" s="32" t="s">
        <v>16</v>
      </c>
      <c r="E85" s="13">
        <v>256</v>
      </c>
      <c r="F85" s="134">
        <f t="shared" si="1"/>
        <v>0.15581253804017042</v>
      </c>
    </row>
    <row r="86" spans="1:6" ht="25.5">
      <c r="A86" s="46">
        <v>71</v>
      </c>
      <c r="B86" s="32" t="s">
        <v>91</v>
      </c>
      <c r="C86" s="32" t="s">
        <v>94</v>
      </c>
      <c r="D86" s="32" t="s">
        <v>31</v>
      </c>
      <c r="E86" s="13">
        <v>28</v>
      </c>
      <c r="F86" s="134">
        <f t="shared" si="1"/>
        <v>1.7041996348143639E-2</v>
      </c>
    </row>
    <row r="87" spans="1:6" ht="25.5">
      <c r="A87" s="46">
        <v>74</v>
      </c>
      <c r="B87" s="32" t="s">
        <v>96</v>
      </c>
      <c r="C87" s="32" t="s">
        <v>98</v>
      </c>
      <c r="D87" s="32" t="s">
        <v>31</v>
      </c>
      <c r="E87" s="13">
        <v>0</v>
      </c>
      <c r="F87" s="134">
        <f t="shared" si="1"/>
        <v>0</v>
      </c>
    </row>
    <row r="88" spans="1:6" ht="25.5">
      <c r="A88" s="46">
        <v>75</v>
      </c>
      <c r="B88" s="32" t="s">
        <v>96</v>
      </c>
      <c r="C88" s="32" t="s">
        <v>99</v>
      </c>
      <c r="D88" s="32" t="s">
        <v>31</v>
      </c>
      <c r="E88" s="13">
        <v>42</v>
      </c>
      <c r="F88" s="134">
        <f t="shared" si="1"/>
        <v>2.556299452221546E-2</v>
      </c>
    </row>
    <row r="89" spans="1:6">
      <c r="A89" s="46">
        <v>6</v>
      </c>
      <c r="B89" s="32" t="s">
        <v>14</v>
      </c>
      <c r="C89" s="32" t="s">
        <v>21</v>
      </c>
      <c r="D89" s="32" t="s">
        <v>16</v>
      </c>
      <c r="E89" s="13">
        <v>0</v>
      </c>
      <c r="F89" s="134">
        <f t="shared" si="1"/>
        <v>0</v>
      </c>
    </row>
    <row r="90" spans="1:6">
      <c r="A90" s="46">
        <v>24</v>
      </c>
      <c r="B90" s="32" t="s">
        <v>36</v>
      </c>
      <c r="C90" s="32" t="s">
        <v>41</v>
      </c>
      <c r="D90" s="32" t="s">
        <v>17</v>
      </c>
      <c r="E90" s="13">
        <v>3</v>
      </c>
      <c r="F90" s="134">
        <f t="shared" si="1"/>
        <v>1.8259281801582471E-3</v>
      </c>
    </row>
    <row r="91" spans="1:6" ht="25.5">
      <c r="A91" s="46">
        <v>100</v>
      </c>
      <c r="B91" s="32" t="s">
        <v>120</v>
      </c>
      <c r="C91" s="32" t="s">
        <v>126</v>
      </c>
      <c r="D91" s="32" t="s">
        <v>31</v>
      </c>
      <c r="E91" s="13">
        <v>3</v>
      </c>
      <c r="F91" s="134">
        <f t="shared" si="1"/>
        <v>1.8259281801582471E-3</v>
      </c>
    </row>
    <row r="92" spans="1:6">
      <c r="A92" s="46">
        <v>112</v>
      </c>
      <c r="B92" s="32" t="s">
        <v>132</v>
      </c>
      <c r="C92" s="32" t="s">
        <v>138</v>
      </c>
      <c r="D92" s="32" t="s">
        <v>17</v>
      </c>
      <c r="E92" s="13">
        <v>0</v>
      </c>
      <c r="F92" s="134">
        <f t="shared" si="1"/>
        <v>0</v>
      </c>
    </row>
    <row r="93" spans="1:6">
      <c r="A93" s="46">
        <v>101</v>
      </c>
      <c r="B93" s="32" t="s">
        <v>120</v>
      </c>
      <c r="C93" s="32" t="s">
        <v>127</v>
      </c>
      <c r="D93" s="32" t="s">
        <v>17</v>
      </c>
      <c r="E93" s="13">
        <v>0</v>
      </c>
      <c r="F93" s="134">
        <f t="shared" si="1"/>
        <v>0</v>
      </c>
    </row>
    <row r="94" spans="1:6">
      <c r="A94" s="46">
        <v>17</v>
      </c>
      <c r="B94" s="32" t="s">
        <v>25</v>
      </c>
      <c r="C94" s="32" t="s">
        <v>33</v>
      </c>
      <c r="D94" s="32" t="s">
        <v>17</v>
      </c>
      <c r="E94" s="13">
        <v>0</v>
      </c>
      <c r="F94" s="134">
        <f t="shared" si="1"/>
        <v>0</v>
      </c>
    </row>
    <row r="95" spans="1:6">
      <c r="A95" s="46">
        <v>25</v>
      </c>
      <c r="B95" s="32" t="s">
        <v>36</v>
      </c>
      <c r="C95" s="32" t="s">
        <v>42</v>
      </c>
      <c r="D95" s="32" t="s">
        <v>17</v>
      </c>
      <c r="E95" s="13">
        <v>14</v>
      </c>
      <c r="F95" s="134">
        <f t="shared" si="1"/>
        <v>8.5209981740718196E-3</v>
      </c>
    </row>
    <row r="96" spans="1:6">
      <c r="A96" s="46">
        <v>80</v>
      </c>
      <c r="B96" s="32" t="s">
        <v>102</v>
      </c>
      <c r="C96" s="32" t="s">
        <v>105</v>
      </c>
      <c r="D96" s="32" t="s">
        <v>17</v>
      </c>
      <c r="E96" s="13">
        <v>0</v>
      </c>
      <c r="F96" s="134">
        <f t="shared" si="1"/>
        <v>0</v>
      </c>
    </row>
    <row r="97" spans="1:6" ht="25.5">
      <c r="A97" s="46">
        <v>53</v>
      </c>
      <c r="B97" s="32" t="s">
        <v>65</v>
      </c>
      <c r="C97" s="32" t="s">
        <v>71</v>
      </c>
      <c r="D97" s="32" t="s">
        <v>31</v>
      </c>
      <c r="E97" s="13">
        <v>0</v>
      </c>
      <c r="F97" s="134">
        <f t="shared" si="1"/>
        <v>0</v>
      </c>
    </row>
    <row r="98" spans="1:6">
      <c r="A98" s="46">
        <v>32</v>
      </c>
      <c r="B98" s="32" t="s">
        <v>45</v>
      </c>
      <c r="C98" s="32" t="s">
        <v>49</v>
      </c>
      <c r="D98" s="32" t="s">
        <v>17</v>
      </c>
      <c r="E98" s="13">
        <v>0</v>
      </c>
      <c r="F98" s="134">
        <f t="shared" si="1"/>
        <v>0</v>
      </c>
    </row>
    <row r="99" spans="1:6" ht="25.5">
      <c r="A99" s="46">
        <v>81</v>
      </c>
      <c r="B99" s="32" t="s">
        <v>102</v>
      </c>
      <c r="C99" s="32" t="s">
        <v>106</v>
      </c>
      <c r="D99" s="32" t="s">
        <v>31</v>
      </c>
      <c r="E99" s="13">
        <v>0</v>
      </c>
      <c r="F99" s="134">
        <f t="shared" si="1"/>
        <v>0</v>
      </c>
    </row>
    <row r="100" spans="1:6">
      <c r="A100" s="46">
        <v>123</v>
      </c>
      <c r="B100" s="32" t="s">
        <v>148</v>
      </c>
      <c r="C100" s="32" t="s">
        <v>151</v>
      </c>
      <c r="D100" s="32" t="s">
        <v>17</v>
      </c>
      <c r="E100" s="13">
        <v>0</v>
      </c>
      <c r="F100" s="134">
        <f t="shared" si="1"/>
        <v>0</v>
      </c>
    </row>
    <row r="101" spans="1:6">
      <c r="A101" s="46">
        <v>102</v>
      </c>
      <c r="B101" s="32" t="s">
        <v>120</v>
      </c>
      <c r="C101" s="32" t="s">
        <v>128</v>
      </c>
      <c r="D101" s="32" t="s">
        <v>17</v>
      </c>
      <c r="E101" s="13">
        <v>2</v>
      </c>
      <c r="F101" s="134">
        <f t="shared" si="1"/>
        <v>1.2172854534388314E-3</v>
      </c>
    </row>
    <row r="102" spans="1:6">
      <c r="A102" s="46">
        <v>7</v>
      </c>
      <c r="B102" s="32" t="s">
        <v>14</v>
      </c>
      <c r="C102" s="32" t="s">
        <v>22</v>
      </c>
      <c r="D102" s="32" t="s">
        <v>17</v>
      </c>
      <c r="E102" s="13">
        <v>0</v>
      </c>
      <c r="F102" s="134">
        <f t="shared" si="1"/>
        <v>0</v>
      </c>
    </row>
    <row r="103" spans="1:6" ht="25.5">
      <c r="A103" s="46">
        <v>39</v>
      </c>
      <c r="B103" s="32" t="s">
        <v>52</v>
      </c>
      <c r="C103" s="32" t="s">
        <v>56</v>
      </c>
      <c r="D103" s="32" t="s">
        <v>17</v>
      </c>
      <c r="E103" s="13">
        <v>0</v>
      </c>
      <c r="F103" s="134">
        <f t="shared" si="1"/>
        <v>0</v>
      </c>
    </row>
    <row r="104" spans="1:6">
      <c r="A104" s="46">
        <v>82</v>
      </c>
      <c r="B104" s="32" t="s">
        <v>102</v>
      </c>
      <c r="C104" s="32" t="s">
        <v>107</v>
      </c>
      <c r="D104" s="32" t="s">
        <v>16</v>
      </c>
      <c r="E104" s="13">
        <v>0</v>
      </c>
      <c r="F104" s="134">
        <f t="shared" si="1"/>
        <v>0</v>
      </c>
    </row>
    <row r="105" spans="1:6">
      <c r="A105" s="46">
        <v>83</v>
      </c>
      <c r="B105" s="32" t="s">
        <v>102</v>
      </c>
      <c r="C105" s="32" t="s">
        <v>107</v>
      </c>
      <c r="D105" s="32" t="s">
        <v>17</v>
      </c>
      <c r="E105" s="13">
        <v>0</v>
      </c>
      <c r="F105" s="134">
        <f t="shared" si="1"/>
        <v>0</v>
      </c>
    </row>
    <row r="106" spans="1:6" ht="25.5">
      <c r="A106" s="46">
        <v>44</v>
      </c>
      <c r="B106" s="32" t="s">
        <v>58</v>
      </c>
      <c r="C106" s="32" t="s">
        <v>62</v>
      </c>
      <c r="D106" s="32" t="s">
        <v>31</v>
      </c>
      <c r="E106" s="13">
        <v>0</v>
      </c>
      <c r="F106" s="134">
        <f t="shared" si="1"/>
        <v>0</v>
      </c>
    </row>
    <row r="107" spans="1:6">
      <c r="A107" s="46">
        <v>86</v>
      </c>
      <c r="B107" s="32" t="s">
        <v>109</v>
      </c>
      <c r="C107" s="32" t="s">
        <v>111</v>
      </c>
      <c r="D107" s="32" t="s">
        <v>17</v>
      </c>
      <c r="E107" s="13">
        <v>0</v>
      </c>
      <c r="F107" s="134">
        <f t="shared" si="1"/>
        <v>0</v>
      </c>
    </row>
    <row r="108" spans="1:6">
      <c r="A108" s="46">
        <v>143</v>
      </c>
      <c r="B108" s="32" t="s">
        <v>167</v>
      </c>
      <c r="C108" s="32" t="s">
        <v>111</v>
      </c>
      <c r="D108" s="32" t="s">
        <v>17</v>
      </c>
      <c r="E108" s="13">
        <v>0</v>
      </c>
      <c r="F108" s="134">
        <f t="shared" si="1"/>
        <v>0</v>
      </c>
    </row>
    <row r="109" spans="1:6">
      <c r="A109" s="46">
        <v>45</v>
      </c>
      <c r="B109" s="32" t="s">
        <v>58</v>
      </c>
      <c r="C109" s="32" t="s">
        <v>63</v>
      </c>
      <c r="D109" s="32" t="s">
        <v>17</v>
      </c>
      <c r="E109" s="13">
        <v>0</v>
      </c>
      <c r="F109" s="134">
        <f t="shared" si="1"/>
        <v>0</v>
      </c>
    </row>
    <row r="110" spans="1:6">
      <c r="A110" s="46">
        <v>54</v>
      </c>
      <c r="B110" s="32" t="s">
        <v>65</v>
      </c>
      <c r="C110" s="32" t="s">
        <v>72</v>
      </c>
      <c r="D110" s="32" t="s">
        <v>17</v>
      </c>
      <c r="E110" s="13">
        <v>0</v>
      </c>
      <c r="F110" s="134">
        <f t="shared" si="1"/>
        <v>0</v>
      </c>
    </row>
    <row r="111" spans="1:6">
      <c r="A111" s="46">
        <v>124</v>
      </c>
      <c r="B111" s="45" t="s">
        <v>148</v>
      </c>
      <c r="C111" s="45" t="s">
        <v>152</v>
      </c>
      <c r="D111" s="45" t="s">
        <v>17</v>
      </c>
      <c r="E111" s="13">
        <v>11</v>
      </c>
      <c r="F111" s="134">
        <f t="shared" si="1"/>
        <v>6.6950699939135726E-3</v>
      </c>
    </row>
    <row r="112" spans="1:6">
      <c r="A112" s="46">
        <v>87</v>
      </c>
      <c r="B112" s="32" t="s">
        <v>109</v>
      </c>
      <c r="C112" s="32" t="s">
        <v>112</v>
      </c>
      <c r="D112" s="32" t="s">
        <v>16</v>
      </c>
      <c r="E112" s="13">
        <v>0</v>
      </c>
      <c r="F112" s="134">
        <f t="shared" si="1"/>
        <v>0</v>
      </c>
    </row>
    <row r="113" spans="1:6">
      <c r="A113" s="46">
        <v>88</v>
      </c>
      <c r="B113" s="32" t="s">
        <v>109</v>
      </c>
      <c r="C113" s="32" t="s">
        <v>112</v>
      </c>
      <c r="D113" s="32" t="s">
        <v>17</v>
      </c>
      <c r="E113" s="13">
        <v>1</v>
      </c>
      <c r="F113" s="134">
        <f t="shared" si="1"/>
        <v>6.0864272671941571E-4</v>
      </c>
    </row>
    <row r="114" spans="1:6">
      <c r="A114" s="46">
        <v>76</v>
      </c>
      <c r="B114" s="32" t="s">
        <v>96</v>
      </c>
      <c r="C114" s="32" t="s">
        <v>100</v>
      </c>
      <c r="D114" s="32" t="s">
        <v>17</v>
      </c>
      <c r="E114" s="13">
        <v>3</v>
      </c>
      <c r="F114" s="134">
        <f t="shared" si="1"/>
        <v>1.8259281801582471E-3</v>
      </c>
    </row>
    <row r="115" spans="1:6" ht="25.5">
      <c r="A115" s="46">
        <v>92</v>
      </c>
      <c r="B115" s="32" t="s">
        <v>115</v>
      </c>
      <c r="C115" s="32" t="s">
        <v>117</v>
      </c>
      <c r="D115" s="32" t="s">
        <v>31</v>
      </c>
      <c r="E115" s="13">
        <v>1</v>
      </c>
      <c r="F115" s="134">
        <f t="shared" si="1"/>
        <v>6.0864272671941571E-4</v>
      </c>
    </row>
    <row r="116" spans="1:6">
      <c r="A116" s="46">
        <v>26</v>
      </c>
      <c r="B116" s="32" t="s">
        <v>36</v>
      </c>
      <c r="C116" s="32" t="s">
        <v>43</v>
      </c>
      <c r="D116" s="32" t="s">
        <v>17</v>
      </c>
      <c r="E116" s="13">
        <v>2</v>
      </c>
      <c r="F116" s="134">
        <f t="shared" si="1"/>
        <v>1.2172854534388314E-3</v>
      </c>
    </row>
    <row r="117" spans="1:6" ht="25.5">
      <c r="A117" s="46">
        <v>62</v>
      </c>
      <c r="B117" s="32" t="s">
        <v>74</v>
      </c>
      <c r="C117" s="32" t="s">
        <v>80</v>
      </c>
      <c r="D117" s="32" t="s">
        <v>31</v>
      </c>
      <c r="E117" s="13">
        <v>0</v>
      </c>
      <c r="F117" s="134">
        <f t="shared" si="1"/>
        <v>0</v>
      </c>
    </row>
    <row r="118" spans="1:6">
      <c r="A118" s="46">
        <v>89</v>
      </c>
      <c r="B118" s="32" t="s">
        <v>109</v>
      </c>
      <c r="C118" s="32" t="s">
        <v>113</v>
      </c>
      <c r="D118" s="32" t="s">
        <v>17</v>
      </c>
      <c r="E118" s="13">
        <v>0</v>
      </c>
      <c r="F118" s="134">
        <f t="shared" si="1"/>
        <v>0</v>
      </c>
    </row>
    <row r="119" spans="1:6" ht="25.5">
      <c r="A119" s="46">
        <v>27</v>
      </c>
      <c r="B119" s="32" t="s">
        <v>36</v>
      </c>
      <c r="C119" s="32" t="s">
        <v>44</v>
      </c>
      <c r="D119" s="32" t="s">
        <v>31</v>
      </c>
      <c r="E119" s="13">
        <v>3</v>
      </c>
      <c r="F119" s="134">
        <f t="shared" si="1"/>
        <v>1.8259281801582471E-3</v>
      </c>
    </row>
    <row r="120" spans="1:6">
      <c r="A120" s="46">
        <v>93</v>
      </c>
      <c r="B120" s="32" t="s">
        <v>115</v>
      </c>
      <c r="C120" s="32" t="s">
        <v>118</v>
      </c>
      <c r="D120" s="32" t="s">
        <v>17</v>
      </c>
      <c r="E120" s="13">
        <v>0</v>
      </c>
      <c r="F120" s="134">
        <f t="shared" si="1"/>
        <v>0</v>
      </c>
    </row>
    <row r="121" spans="1:6">
      <c r="A121" s="46">
        <v>33</v>
      </c>
      <c r="B121" s="32" t="s">
        <v>45</v>
      </c>
      <c r="C121" s="32" t="s">
        <v>50</v>
      </c>
      <c r="D121" s="32" t="s">
        <v>17</v>
      </c>
      <c r="E121" s="13">
        <v>1</v>
      </c>
      <c r="F121" s="134">
        <f t="shared" si="1"/>
        <v>6.0864272671941571E-4</v>
      </c>
    </row>
    <row r="122" spans="1:6" ht="25.5">
      <c r="A122" s="46">
        <v>72</v>
      </c>
      <c r="B122" s="32" t="s">
        <v>91</v>
      </c>
      <c r="C122" s="32" t="s">
        <v>95</v>
      </c>
      <c r="D122" s="32" t="s">
        <v>31</v>
      </c>
      <c r="E122" s="13">
        <v>0</v>
      </c>
      <c r="F122" s="134">
        <f t="shared" si="1"/>
        <v>0</v>
      </c>
    </row>
    <row r="123" spans="1:6" ht="25.5">
      <c r="A123" s="46">
        <v>77</v>
      </c>
      <c r="B123" s="32" t="s">
        <v>96</v>
      </c>
      <c r="C123" s="32" t="s">
        <v>101</v>
      </c>
      <c r="D123" s="32" t="s">
        <v>31</v>
      </c>
      <c r="E123" s="13">
        <v>46</v>
      </c>
      <c r="F123" s="134">
        <f t="shared" si="1"/>
        <v>2.7997565429093121E-2</v>
      </c>
    </row>
    <row r="124" spans="1:6">
      <c r="A124" s="46">
        <v>119</v>
      </c>
      <c r="B124" s="32" t="s">
        <v>141</v>
      </c>
      <c r="C124" s="32" t="s">
        <v>146</v>
      </c>
      <c r="D124" s="32" t="s">
        <v>17</v>
      </c>
      <c r="E124" s="13">
        <v>0</v>
      </c>
      <c r="F124" s="134">
        <f t="shared" si="1"/>
        <v>0</v>
      </c>
    </row>
    <row r="125" spans="1:6" ht="25.5">
      <c r="A125" s="46">
        <v>103</v>
      </c>
      <c r="B125" s="32" t="s">
        <v>120</v>
      </c>
      <c r="C125" s="32" t="s">
        <v>129</v>
      </c>
      <c r="D125" s="32" t="s">
        <v>31</v>
      </c>
      <c r="E125" s="13">
        <v>46</v>
      </c>
      <c r="F125" s="134">
        <f t="shared" si="1"/>
        <v>2.7997565429093121E-2</v>
      </c>
    </row>
    <row r="126" spans="1:6">
      <c r="A126" s="46">
        <v>46</v>
      </c>
      <c r="B126" s="32" t="s">
        <v>58</v>
      </c>
      <c r="C126" s="32" t="s">
        <v>64</v>
      </c>
      <c r="D126" s="32" t="s">
        <v>17</v>
      </c>
      <c r="E126" s="13">
        <v>0</v>
      </c>
      <c r="F126" s="134">
        <f t="shared" si="1"/>
        <v>0</v>
      </c>
    </row>
    <row r="127" spans="1:6">
      <c r="A127" s="46">
        <v>18</v>
      </c>
      <c r="B127" s="32" t="s">
        <v>25</v>
      </c>
      <c r="C127" s="32" t="s">
        <v>34</v>
      </c>
      <c r="D127" s="32" t="s">
        <v>17</v>
      </c>
      <c r="E127" s="13">
        <v>0</v>
      </c>
      <c r="F127" s="134">
        <f t="shared" si="1"/>
        <v>0</v>
      </c>
    </row>
    <row r="128" spans="1:6">
      <c r="A128" s="46">
        <v>104</v>
      </c>
      <c r="B128" s="32" t="s">
        <v>120</v>
      </c>
      <c r="C128" s="32" t="s">
        <v>130</v>
      </c>
      <c r="D128" s="32" t="s">
        <v>17</v>
      </c>
      <c r="E128" s="13">
        <v>0</v>
      </c>
      <c r="F128" s="134">
        <f t="shared" si="1"/>
        <v>0</v>
      </c>
    </row>
    <row r="129" spans="1:6">
      <c r="A129" s="46">
        <v>63</v>
      </c>
      <c r="B129" s="32" t="s">
        <v>74</v>
      </c>
      <c r="C129" s="32" t="s">
        <v>81</v>
      </c>
      <c r="D129" s="32" t="s">
        <v>17</v>
      </c>
      <c r="E129" s="13">
        <v>0</v>
      </c>
      <c r="F129" s="134">
        <f t="shared" si="1"/>
        <v>0</v>
      </c>
    </row>
    <row r="130" spans="1:6">
      <c r="A130" s="46">
        <v>84</v>
      </c>
      <c r="B130" s="32" t="s">
        <v>102</v>
      </c>
      <c r="C130" s="32" t="s">
        <v>108</v>
      </c>
      <c r="D130" s="32" t="s">
        <v>17</v>
      </c>
      <c r="E130" s="13">
        <v>0</v>
      </c>
      <c r="F130" s="134">
        <f t="shared" si="1"/>
        <v>0</v>
      </c>
    </row>
    <row r="131" spans="1:6" ht="25.5">
      <c r="A131" s="46">
        <v>120</v>
      </c>
      <c r="B131" s="32" t="s">
        <v>141</v>
      </c>
      <c r="C131" s="32" t="s">
        <v>147</v>
      </c>
      <c r="D131" s="32" t="s">
        <v>31</v>
      </c>
      <c r="E131" s="13">
        <v>7</v>
      </c>
      <c r="F131" s="134">
        <f t="shared" si="1"/>
        <v>4.2604990870359098E-3</v>
      </c>
    </row>
    <row r="132" spans="1:6">
      <c r="A132" s="46">
        <v>34</v>
      </c>
      <c r="B132" s="32" t="s">
        <v>45</v>
      </c>
      <c r="C132" s="32" t="s">
        <v>51</v>
      </c>
      <c r="D132" s="32" t="s">
        <v>17</v>
      </c>
      <c r="E132" s="13">
        <v>4</v>
      </c>
      <c r="F132" s="134">
        <f t="shared" ref="F132:F148" si="2">E132/E$148</f>
        <v>2.4345709068776629E-3</v>
      </c>
    </row>
    <row r="133" spans="1:6">
      <c r="A133" s="46">
        <v>8</v>
      </c>
      <c r="B133" s="32" t="s">
        <v>14</v>
      </c>
      <c r="C133" s="32" t="s">
        <v>23</v>
      </c>
      <c r="D133" s="32" t="s">
        <v>17</v>
      </c>
      <c r="E133" s="13">
        <v>0</v>
      </c>
      <c r="F133" s="134">
        <f t="shared" si="2"/>
        <v>0</v>
      </c>
    </row>
    <row r="134" spans="1:6">
      <c r="A134" s="46">
        <v>105</v>
      </c>
      <c r="B134" s="32" t="s">
        <v>120</v>
      </c>
      <c r="C134" s="32" t="s">
        <v>131</v>
      </c>
      <c r="D134" s="32" t="s">
        <v>17</v>
      </c>
      <c r="E134" s="13">
        <v>0</v>
      </c>
      <c r="F134" s="134">
        <f t="shared" si="2"/>
        <v>0</v>
      </c>
    </row>
    <row r="135" spans="1:6">
      <c r="A135" s="46">
        <v>125</v>
      </c>
      <c r="B135" s="32" t="s">
        <v>148</v>
      </c>
      <c r="C135" s="32" t="s">
        <v>153</v>
      </c>
      <c r="D135" s="32" t="s">
        <v>16</v>
      </c>
      <c r="E135" s="13">
        <v>1</v>
      </c>
      <c r="F135" s="134">
        <f t="shared" si="2"/>
        <v>6.0864272671941571E-4</v>
      </c>
    </row>
    <row r="136" spans="1:6">
      <c r="A136" s="46">
        <v>90</v>
      </c>
      <c r="B136" s="32" t="s">
        <v>109</v>
      </c>
      <c r="C136" s="32" t="s">
        <v>114</v>
      </c>
      <c r="D136" s="32" t="s">
        <v>17</v>
      </c>
      <c r="E136" s="13">
        <v>0</v>
      </c>
      <c r="F136" s="134">
        <f t="shared" si="2"/>
        <v>0</v>
      </c>
    </row>
    <row r="137" spans="1:6">
      <c r="A137" s="46">
        <v>64</v>
      </c>
      <c r="B137" s="32" t="s">
        <v>74</v>
      </c>
      <c r="C137" s="32" t="s">
        <v>82</v>
      </c>
      <c r="D137" s="32" t="s">
        <v>17</v>
      </c>
      <c r="E137" s="13">
        <v>0</v>
      </c>
      <c r="F137" s="134">
        <f t="shared" si="2"/>
        <v>0</v>
      </c>
    </row>
    <row r="138" spans="1:6">
      <c r="A138" s="46">
        <v>113</v>
      </c>
      <c r="B138" s="32" t="s">
        <v>132</v>
      </c>
      <c r="C138" s="32" t="s">
        <v>139</v>
      </c>
      <c r="D138" s="32" t="s">
        <v>17</v>
      </c>
      <c r="E138" s="13">
        <v>1</v>
      </c>
      <c r="F138" s="134">
        <f t="shared" si="2"/>
        <v>6.0864272671941571E-4</v>
      </c>
    </row>
    <row r="139" spans="1:6" ht="25.5">
      <c r="A139" s="46">
        <v>94</v>
      </c>
      <c r="B139" s="32" t="s">
        <v>115</v>
      </c>
      <c r="C139" s="32" t="s">
        <v>119</v>
      </c>
      <c r="D139" s="32" t="s">
        <v>31</v>
      </c>
      <c r="E139" s="13">
        <v>0</v>
      </c>
      <c r="F139" s="134">
        <f t="shared" si="2"/>
        <v>0</v>
      </c>
    </row>
    <row r="140" spans="1:6">
      <c r="A140" s="46">
        <v>138</v>
      </c>
      <c r="B140" s="32" t="s">
        <v>154</v>
      </c>
      <c r="C140" s="32" t="s">
        <v>166</v>
      </c>
      <c r="D140" s="32" t="s">
        <v>17</v>
      </c>
      <c r="E140" s="13">
        <v>0</v>
      </c>
      <c r="F140" s="134">
        <f t="shared" si="2"/>
        <v>0</v>
      </c>
    </row>
    <row r="141" spans="1:6">
      <c r="A141" s="46">
        <v>9</v>
      </c>
      <c r="B141" s="32" t="s">
        <v>14</v>
      </c>
      <c r="C141" s="32" t="s">
        <v>24</v>
      </c>
      <c r="D141" s="32" t="s">
        <v>17</v>
      </c>
      <c r="E141" s="13">
        <v>0</v>
      </c>
      <c r="F141" s="134">
        <f t="shared" si="2"/>
        <v>0</v>
      </c>
    </row>
    <row r="142" spans="1:6">
      <c r="A142" s="46">
        <v>19</v>
      </c>
      <c r="B142" s="32" t="s">
        <v>25</v>
      </c>
      <c r="C142" s="32" t="s">
        <v>35</v>
      </c>
      <c r="D142" s="32" t="s">
        <v>17</v>
      </c>
      <c r="E142" s="13">
        <v>0</v>
      </c>
      <c r="F142" s="134">
        <f t="shared" si="2"/>
        <v>0</v>
      </c>
    </row>
    <row r="143" spans="1:6" ht="25.5">
      <c r="A143" s="46">
        <v>40</v>
      </c>
      <c r="B143" s="32" t="s">
        <v>52</v>
      </c>
      <c r="C143" s="32" t="s">
        <v>57</v>
      </c>
      <c r="D143" s="32" t="s">
        <v>17</v>
      </c>
      <c r="E143" s="13">
        <v>0</v>
      </c>
      <c r="F143" s="134">
        <f t="shared" si="2"/>
        <v>0</v>
      </c>
    </row>
    <row r="144" spans="1:6">
      <c r="A144" s="46">
        <v>114</v>
      </c>
      <c r="B144" s="32" t="s">
        <v>132</v>
      </c>
      <c r="C144" s="32" t="s">
        <v>140</v>
      </c>
      <c r="D144" s="32" t="s">
        <v>17</v>
      </c>
      <c r="E144" s="13">
        <v>5</v>
      </c>
      <c r="F144" s="134">
        <f t="shared" si="2"/>
        <v>3.0432136335970784E-3</v>
      </c>
    </row>
    <row r="145" spans="1:6">
      <c r="A145" s="46">
        <v>55</v>
      </c>
      <c r="B145" s="32" t="s">
        <v>65</v>
      </c>
      <c r="C145" s="32" t="s">
        <v>73</v>
      </c>
      <c r="D145" s="32" t="s">
        <v>17</v>
      </c>
      <c r="E145" s="13">
        <v>3</v>
      </c>
      <c r="F145" s="134">
        <f t="shared" si="2"/>
        <v>1.8259281801582471E-3</v>
      </c>
    </row>
    <row r="146" spans="1:6" ht="25.5">
      <c r="A146" s="46">
        <v>144</v>
      </c>
      <c r="B146" s="32" t="s">
        <v>167</v>
      </c>
      <c r="C146" s="32" t="s">
        <v>172</v>
      </c>
      <c r="D146" s="32" t="s">
        <v>31</v>
      </c>
      <c r="E146" s="13">
        <v>3</v>
      </c>
      <c r="F146" s="134">
        <f t="shared" si="2"/>
        <v>1.8259281801582471E-3</v>
      </c>
    </row>
    <row r="147" spans="1:6" s="19" customFormat="1">
      <c r="A147" s="46"/>
      <c r="B147" s="32"/>
      <c r="C147" s="32"/>
      <c r="D147" s="32"/>
      <c r="E147" s="135"/>
      <c r="F147" s="134"/>
    </row>
    <row r="148" spans="1:6">
      <c r="A148" s="209" t="s">
        <v>173</v>
      </c>
      <c r="B148" s="210"/>
      <c r="C148" s="210"/>
      <c r="D148" s="211"/>
      <c r="E148" s="136">
        <f>SUM(E3:E146)</f>
        <v>1643</v>
      </c>
      <c r="F148" s="134">
        <f t="shared" si="2"/>
        <v>1</v>
      </c>
    </row>
  </sheetData>
  <autoFilter ref="A2:F148">
    <sortState ref="A3:F149">
      <sortCondition ref="C2:C149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148"/>
  <sheetViews>
    <sheetView zoomScaleNormal="100" workbookViewId="0">
      <selection activeCell="G148" sqref="G148"/>
    </sheetView>
  </sheetViews>
  <sheetFormatPr defaultRowHeight="15"/>
  <cols>
    <col min="2" max="2" width="20.7109375" customWidth="1"/>
    <col min="3" max="3" width="16.5703125" customWidth="1"/>
    <col min="4" max="4" width="12.140625" customWidth="1"/>
    <col min="5" max="5" width="26.5703125" customWidth="1"/>
    <col min="6" max="6" width="24" customWidth="1"/>
    <col min="7" max="7" width="29.85546875" customWidth="1"/>
    <col min="8" max="8" width="23.7109375" customWidth="1"/>
    <col min="10" max="11" width="30.28515625" customWidth="1"/>
    <col min="12" max="12" width="25.85546875" customWidth="1"/>
  </cols>
  <sheetData>
    <row r="1" spans="1:11" ht="81.75" customHeight="1" thickTop="1">
      <c r="A1" s="20" t="s">
        <v>0</v>
      </c>
      <c r="B1" s="21" t="s">
        <v>1</v>
      </c>
      <c r="C1" s="21" t="s">
        <v>2</v>
      </c>
      <c r="D1" s="21" t="s">
        <v>3</v>
      </c>
      <c r="E1" s="23" t="s">
        <v>203</v>
      </c>
      <c r="F1" s="23" t="s">
        <v>204</v>
      </c>
      <c r="G1" s="23" t="s">
        <v>447</v>
      </c>
      <c r="H1" s="37" t="s">
        <v>448</v>
      </c>
    </row>
    <row r="2" spans="1:11">
      <c r="A2" s="11"/>
      <c r="B2" s="11"/>
      <c r="C2" s="11"/>
      <c r="D2" s="11"/>
      <c r="E2" s="11"/>
      <c r="F2" s="11"/>
      <c r="G2" s="11"/>
      <c r="H2" s="11"/>
    </row>
    <row r="3" spans="1:11" ht="25.5">
      <c r="A3" s="2">
        <v>1</v>
      </c>
      <c r="B3" s="9" t="s">
        <v>14</v>
      </c>
      <c r="C3" s="9" t="s">
        <v>15</v>
      </c>
      <c r="D3" s="4" t="s">
        <v>16</v>
      </c>
      <c r="E3" s="15">
        <v>2</v>
      </c>
      <c r="F3" s="51">
        <v>14.9</v>
      </c>
      <c r="G3" s="13">
        <v>8</v>
      </c>
      <c r="H3" s="13">
        <v>117.5</v>
      </c>
      <c r="J3" s="19"/>
    </row>
    <row r="4" spans="1:11" ht="25.5">
      <c r="A4" s="2">
        <v>2</v>
      </c>
      <c r="B4" s="9" t="s">
        <v>14</v>
      </c>
      <c r="C4" s="9" t="s">
        <v>15</v>
      </c>
      <c r="D4" s="4" t="s">
        <v>17</v>
      </c>
      <c r="E4" s="15">
        <v>1</v>
      </c>
      <c r="F4" s="51">
        <v>17.3</v>
      </c>
      <c r="G4" s="13">
        <v>2</v>
      </c>
      <c r="H4" s="13">
        <v>58.4</v>
      </c>
      <c r="J4" s="19"/>
    </row>
    <row r="5" spans="1:11" ht="25.5">
      <c r="A5" s="2">
        <v>139</v>
      </c>
      <c r="B5" s="9" t="s">
        <v>167</v>
      </c>
      <c r="C5" s="9" t="s">
        <v>168</v>
      </c>
      <c r="D5" s="4" t="s">
        <v>31</v>
      </c>
      <c r="E5" s="15">
        <v>2</v>
      </c>
      <c r="F5" s="51">
        <v>23.2</v>
      </c>
      <c r="G5" s="13">
        <v>6</v>
      </c>
      <c r="H5" s="13">
        <v>87.2</v>
      </c>
      <c r="J5" s="19"/>
    </row>
    <row r="6" spans="1:11">
      <c r="A6" s="2">
        <v>10</v>
      </c>
      <c r="B6" s="9" t="s">
        <v>25</v>
      </c>
      <c r="C6" s="9" t="s">
        <v>26</v>
      </c>
      <c r="D6" s="4" t="s">
        <v>17</v>
      </c>
      <c r="E6" s="52">
        <v>0</v>
      </c>
      <c r="F6" s="53">
        <v>0</v>
      </c>
      <c r="G6" s="13">
        <v>4</v>
      </c>
      <c r="H6" s="13">
        <v>67.3</v>
      </c>
      <c r="K6" s="19"/>
    </row>
    <row r="7" spans="1:11">
      <c r="A7" s="2">
        <v>126</v>
      </c>
      <c r="B7" s="9" t="s">
        <v>154</v>
      </c>
      <c r="C7" s="9" t="s">
        <v>155</v>
      </c>
      <c r="D7" s="4" t="s">
        <v>17</v>
      </c>
      <c r="E7" s="52">
        <v>0</v>
      </c>
      <c r="F7" s="7">
        <v>0</v>
      </c>
      <c r="G7" s="13">
        <v>1</v>
      </c>
      <c r="H7" s="13">
        <v>80.900000000000006</v>
      </c>
      <c r="K7" s="19"/>
    </row>
    <row r="8" spans="1:11">
      <c r="A8" s="2">
        <v>3</v>
      </c>
      <c r="B8" s="9" t="s">
        <v>14</v>
      </c>
      <c r="C8" s="9" t="s">
        <v>18</v>
      </c>
      <c r="D8" s="4" t="s">
        <v>17</v>
      </c>
      <c r="E8" s="15">
        <v>1</v>
      </c>
      <c r="F8" s="51">
        <v>12.7</v>
      </c>
      <c r="G8" s="13">
        <v>2</v>
      </c>
      <c r="H8" s="13">
        <v>78.8</v>
      </c>
      <c r="J8" s="19"/>
    </row>
    <row r="9" spans="1:11">
      <c r="A9" s="2">
        <v>20</v>
      </c>
      <c r="B9" s="9" t="s">
        <v>36</v>
      </c>
      <c r="C9" s="9" t="s">
        <v>37</v>
      </c>
      <c r="D9" s="4" t="s">
        <v>17</v>
      </c>
      <c r="E9" s="15">
        <v>5</v>
      </c>
      <c r="F9" s="51">
        <v>44.2</v>
      </c>
      <c r="G9" s="13">
        <v>10</v>
      </c>
      <c r="H9" s="13">
        <v>82.1</v>
      </c>
      <c r="J9" s="19"/>
    </row>
    <row r="10" spans="1:11">
      <c r="A10" s="2">
        <v>56</v>
      </c>
      <c r="B10" s="9" t="s">
        <v>74</v>
      </c>
      <c r="C10" s="9" t="s">
        <v>75</v>
      </c>
      <c r="D10" s="4" t="s">
        <v>17</v>
      </c>
      <c r="E10" s="15">
        <v>1</v>
      </c>
      <c r="F10" s="51">
        <v>23.2</v>
      </c>
      <c r="G10" s="13">
        <v>2</v>
      </c>
      <c r="H10" s="13">
        <v>87.4</v>
      </c>
      <c r="J10" s="19"/>
    </row>
    <row r="11" spans="1:11">
      <c r="A11" s="2">
        <v>11</v>
      </c>
      <c r="B11" s="9" t="s">
        <v>25</v>
      </c>
      <c r="C11" s="9" t="s">
        <v>27</v>
      </c>
      <c r="D11" s="4" t="s">
        <v>17</v>
      </c>
      <c r="E11" s="15">
        <v>1</v>
      </c>
      <c r="F11" s="51">
        <v>10.1</v>
      </c>
      <c r="G11" s="13">
        <v>5</v>
      </c>
      <c r="H11" s="13">
        <v>63</v>
      </c>
      <c r="J11" s="19"/>
    </row>
    <row r="12" spans="1:11">
      <c r="A12" s="2">
        <v>127</v>
      </c>
      <c r="B12" s="9" t="s">
        <v>154</v>
      </c>
      <c r="C12" s="9" t="s">
        <v>156</v>
      </c>
      <c r="D12" s="4" t="s">
        <v>17</v>
      </c>
      <c r="E12" s="13">
        <v>0</v>
      </c>
      <c r="F12" s="7">
        <v>0</v>
      </c>
      <c r="G12" s="13">
        <v>2</v>
      </c>
      <c r="H12" s="13">
        <v>56.1</v>
      </c>
      <c r="K12" s="19"/>
    </row>
    <row r="13" spans="1:11">
      <c r="A13" s="2">
        <v>12</v>
      </c>
      <c r="B13" s="9" t="s">
        <v>25</v>
      </c>
      <c r="C13" s="9" t="s">
        <v>28</v>
      </c>
      <c r="D13" s="4" t="s">
        <v>16</v>
      </c>
      <c r="E13" s="15">
        <v>6</v>
      </c>
      <c r="F13" s="51">
        <v>15.2</v>
      </c>
      <c r="G13" s="13">
        <v>16</v>
      </c>
      <c r="H13" s="13">
        <v>110.4</v>
      </c>
      <c r="J13" s="19"/>
    </row>
    <row r="14" spans="1:11">
      <c r="A14" s="2">
        <v>13</v>
      </c>
      <c r="B14" s="9" t="s">
        <v>25</v>
      </c>
      <c r="C14" s="9" t="s">
        <v>28</v>
      </c>
      <c r="D14" s="4" t="s">
        <v>17</v>
      </c>
      <c r="E14" s="13">
        <v>0</v>
      </c>
      <c r="F14" s="51">
        <v>0</v>
      </c>
      <c r="G14" s="13">
        <v>8</v>
      </c>
      <c r="H14" s="13">
        <v>58.4</v>
      </c>
      <c r="K14" s="19"/>
    </row>
    <row r="15" spans="1:11" ht="25.5">
      <c r="A15" s="2">
        <v>128</v>
      </c>
      <c r="B15" s="9" t="s">
        <v>154</v>
      </c>
      <c r="C15" s="9" t="s">
        <v>157</v>
      </c>
      <c r="D15" s="4" t="s">
        <v>31</v>
      </c>
      <c r="E15" s="15">
        <v>2</v>
      </c>
      <c r="F15" s="51">
        <v>25.3</v>
      </c>
      <c r="G15" s="13">
        <v>7</v>
      </c>
      <c r="H15" s="13">
        <v>91.4</v>
      </c>
      <c r="J15" s="19"/>
    </row>
    <row r="16" spans="1:11">
      <c r="A16" s="2">
        <v>14</v>
      </c>
      <c r="B16" s="9" t="s">
        <v>25</v>
      </c>
      <c r="C16" s="9" t="s">
        <v>29</v>
      </c>
      <c r="D16" s="4" t="s">
        <v>17</v>
      </c>
      <c r="E16" s="15">
        <v>2</v>
      </c>
      <c r="F16" s="51">
        <v>18.399999999999999</v>
      </c>
      <c r="G16" s="13">
        <v>3</v>
      </c>
      <c r="H16" s="13">
        <v>78.7</v>
      </c>
      <c r="J16" s="19"/>
    </row>
    <row r="17" spans="1:11">
      <c r="A17" s="2">
        <v>85</v>
      </c>
      <c r="B17" s="9" t="s">
        <v>109</v>
      </c>
      <c r="C17" s="9" t="s">
        <v>110</v>
      </c>
      <c r="D17" s="4" t="s">
        <v>17</v>
      </c>
      <c r="E17" s="13">
        <v>0</v>
      </c>
      <c r="F17" s="7">
        <v>0</v>
      </c>
      <c r="G17" s="13">
        <v>4</v>
      </c>
      <c r="H17" s="13">
        <v>68.7</v>
      </c>
      <c r="K17" s="19"/>
    </row>
    <row r="18" spans="1:11">
      <c r="A18" s="2">
        <v>95</v>
      </c>
      <c r="B18" s="9" t="s">
        <v>120</v>
      </c>
      <c r="C18" s="9" t="s">
        <v>121</v>
      </c>
      <c r="D18" s="4" t="s">
        <v>17</v>
      </c>
      <c r="E18" s="13">
        <v>0</v>
      </c>
      <c r="F18" s="7">
        <v>0</v>
      </c>
      <c r="G18" s="13">
        <v>3</v>
      </c>
      <c r="H18" s="13">
        <v>85.1</v>
      </c>
      <c r="K18" s="19"/>
    </row>
    <row r="19" spans="1:11">
      <c r="A19" s="2">
        <v>78</v>
      </c>
      <c r="B19" s="9" t="s">
        <v>102</v>
      </c>
      <c r="C19" s="9" t="s">
        <v>103</v>
      </c>
      <c r="D19" s="4" t="s">
        <v>17</v>
      </c>
      <c r="E19" s="15">
        <v>1</v>
      </c>
      <c r="F19" s="51">
        <v>16.7</v>
      </c>
      <c r="G19" s="13">
        <v>2</v>
      </c>
      <c r="H19" s="13">
        <v>106.4</v>
      </c>
      <c r="J19" s="19"/>
    </row>
    <row r="20" spans="1:11">
      <c r="A20" s="2">
        <v>115</v>
      </c>
      <c r="B20" s="9" t="s">
        <v>141</v>
      </c>
      <c r="C20" s="9" t="s">
        <v>142</v>
      </c>
      <c r="D20" s="4" t="s">
        <v>17</v>
      </c>
      <c r="E20" s="15">
        <v>1</v>
      </c>
      <c r="F20" s="51">
        <v>10.199999999999999</v>
      </c>
      <c r="G20" s="13">
        <v>3</v>
      </c>
      <c r="H20" s="13">
        <v>61.6</v>
      </c>
      <c r="J20" s="19"/>
    </row>
    <row r="21" spans="1:11">
      <c r="A21" s="2">
        <v>28</v>
      </c>
      <c r="B21" s="9" t="s">
        <v>45</v>
      </c>
      <c r="C21" s="9" t="s">
        <v>46</v>
      </c>
      <c r="D21" s="4" t="s">
        <v>16</v>
      </c>
      <c r="E21" s="15">
        <v>2</v>
      </c>
      <c r="F21" s="51">
        <v>18.2</v>
      </c>
      <c r="G21" s="13">
        <v>7</v>
      </c>
      <c r="H21" s="13">
        <v>90</v>
      </c>
      <c r="J21" s="19"/>
    </row>
    <row r="22" spans="1:11">
      <c r="A22" s="2">
        <v>29</v>
      </c>
      <c r="B22" s="9" t="s">
        <v>45</v>
      </c>
      <c r="C22" s="9" t="s">
        <v>46</v>
      </c>
      <c r="D22" s="4" t="s">
        <v>17</v>
      </c>
      <c r="E22" s="13">
        <v>0</v>
      </c>
      <c r="F22" s="7">
        <v>0</v>
      </c>
      <c r="G22" s="13">
        <v>4</v>
      </c>
      <c r="H22" s="13">
        <v>107.1</v>
      </c>
      <c r="K22" s="19"/>
    </row>
    <row r="23" spans="1:11">
      <c r="A23" s="2">
        <v>106</v>
      </c>
      <c r="B23" s="9" t="s">
        <v>132</v>
      </c>
      <c r="C23" s="9" t="s">
        <v>133</v>
      </c>
      <c r="D23" s="4" t="s">
        <v>16</v>
      </c>
      <c r="E23" s="15">
        <v>2</v>
      </c>
      <c r="F23" s="51">
        <v>14.4</v>
      </c>
      <c r="G23" s="13">
        <v>8</v>
      </c>
      <c r="H23" s="13">
        <v>55.4</v>
      </c>
      <c r="J23" s="19"/>
    </row>
    <row r="24" spans="1:11">
      <c r="A24" s="2">
        <v>107</v>
      </c>
      <c r="B24" s="9" t="s">
        <v>132</v>
      </c>
      <c r="C24" s="9" t="s">
        <v>133</v>
      </c>
      <c r="D24" s="4" t="s">
        <v>17</v>
      </c>
      <c r="E24" s="13">
        <v>0</v>
      </c>
      <c r="F24" s="7">
        <v>0</v>
      </c>
      <c r="G24" s="13">
        <v>5</v>
      </c>
      <c r="H24" s="13">
        <v>84.5</v>
      </c>
      <c r="K24" s="19"/>
    </row>
    <row r="25" spans="1:11">
      <c r="A25" s="2">
        <v>129</v>
      </c>
      <c r="B25" s="9" t="s">
        <v>154</v>
      </c>
      <c r="C25" s="9" t="s">
        <v>158</v>
      </c>
      <c r="D25" s="4" t="s">
        <v>17</v>
      </c>
      <c r="E25" s="15">
        <v>1</v>
      </c>
      <c r="F25" s="51">
        <v>20.5</v>
      </c>
      <c r="G25" s="13">
        <v>6</v>
      </c>
      <c r="H25" s="13">
        <v>45.9</v>
      </c>
      <c r="J25" s="19"/>
    </row>
    <row r="26" spans="1:11" ht="25.5">
      <c r="A26" s="2">
        <v>130</v>
      </c>
      <c r="B26" s="9" t="s">
        <v>154</v>
      </c>
      <c r="C26" s="9" t="s">
        <v>159</v>
      </c>
      <c r="D26" s="4" t="s">
        <v>31</v>
      </c>
      <c r="E26" s="15">
        <v>1</v>
      </c>
      <c r="F26" s="51">
        <v>21.1</v>
      </c>
      <c r="G26" s="13">
        <v>1</v>
      </c>
      <c r="H26" s="13">
        <v>74.099999999999994</v>
      </c>
      <c r="J26" s="19"/>
    </row>
    <row r="27" spans="1:11">
      <c r="A27" s="2">
        <v>57</v>
      </c>
      <c r="B27" s="9" t="s">
        <v>74</v>
      </c>
      <c r="C27" s="9" t="s">
        <v>76</v>
      </c>
      <c r="D27" s="4" t="s">
        <v>17</v>
      </c>
      <c r="E27" s="13">
        <v>0</v>
      </c>
      <c r="F27" s="7">
        <v>0</v>
      </c>
      <c r="G27" s="13">
        <v>2</v>
      </c>
      <c r="H27" s="13">
        <v>67.5</v>
      </c>
      <c r="K27" s="19"/>
    </row>
    <row r="28" spans="1:11">
      <c r="A28" s="2">
        <v>35</v>
      </c>
      <c r="B28" s="9" t="s">
        <v>52</v>
      </c>
      <c r="C28" s="9" t="s">
        <v>53</v>
      </c>
      <c r="D28" s="4" t="s">
        <v>17</v>
      </c>
      <c r="E28" s="13">
        <v>0</v>
      </c>
      <c r="F28" s="7">
        <v>0</v>
      </c>
      <c r="G28" s="13">
        <v>2</v>
      </c>
      <c r="H28" s="13">
        <v>70.900000000000006</v>
      </c>
      <c r="K28" s="19"/>
    </row>
    <row r="29" spans="1:11">
      <c r="A29" s="2">
        <v>4</v>
      </c>
      <c r="B29" s="9" t="s">
        <v>14</v>
      </c>
      <c r="C29" s="9" t="s">
        <v>19</v>
      </c>
      <c r="D29" s="4" t="s">
        <v>16</v>
      </c>
      <c r="E29" s="15">
        <v>2</v>
      </c>
      <c r="F29" s="51">
        <v>34.5</v>
      </c>
      <c r="G29" s="13">
        <v>5</v>
      </c>
      <c r="H29" s="13">
        <v>62.1</v>
      </c>
      <c r="J29" s="19"/>
    </row>
    <row r="30" spans="1:11">
      <c r="A30" s="2">
        <v>108</v>
      </c>
      <c r="B30" s="9" t="s">
        <v>132</v>
      </c>
      <c r="C30" s="9" t="s">
        <v>134</v>
      </c>
      <c r="D30" s="4" t="s">
        <v>17</v>
      </c>
      <c r="E30" s="15">
        <v>1</v>
      </c>
      <c r="F30" s="51">
        <v>26.5</v>
      </c>
      <c r="G30" s="13">
        <v>7</v>
      </c>
      <c r="H30" s="13">
        <v>127.1</v>
      </c>
      <c r="J30" s="19"/>
    </row>
    <row r="31" spans="1:11">
      <c r="A31" s="2">
        <v>69</v>
      </c>
      <c r="B31" s="9" t="s">
        <v>91</v>
      </c>
      <c r="C31" s="9" t="s">
        <v>92</v>
      </c>
      <c r="D31" s="4" t="s">
        <v>17</v>
      </c>
      <c r="E31" s="13">
        <v>0</v>
      </c>
      <c r="F31" s="7">
        <v>0</v>
      </c>
      <c r="G31" s="13">
        <v>3</v>
      </c>
      <c r="H31" s="13">
        <v>84.7</v>
      </c>
      <c r="K31" s="19"/>
    </row>
    <row r="32" spans="1:11">
      <c r="A32" s="2">
        <v>47</v>
      </c>
      <c r="B32" s="9" t="s">
        <v>65</v>
      </c>
      <c r="C32" s="9" t="s">
        <v>66</v>
      </c>
      <c r="D32" s="4" t="s">
        <v>17</v>
      </c>
      <c r="E32" s="15">
        <v>0</v>
      </c>
      <c r="F32" s="13">
        <v>0</v>
      </c>
      <c r="G32" s="13">
        <v>4</v>
      </c>
      <c r="H32" s="13">
        <v>113.7</v>
      </c>
      <c r="J32" s="19"/>
    </row>
    <row r="33" spans="1:11" ht="25.5">
      <c r="A33" s="2">
        <v>21</v>
      </c>
      <c r="B33" s="9" t="s">
        <v>36</v>
      </c>
      <c r="C33" s="9" t="s">
        <v>38</v>
      </c>
      <c r="D33" s="4" t="s">
        <v>17</v>
      </c>
      <c r="E33" s="13">
        <v>1</v>
      </c>
      <c r="F33" s="13">
        <v>8.6</v>
      </c>
      <c r="G33" s="13">
        <v>4</v>
      </c>
      <c r="H33" s="13">
        <v>65.5</v>
      </c>
      <c r="K33" s="19"/>
    </row>
    <row r="34" spans="1:11">
      <c r="A34" s="2">
        <v>121</v>
      </c>
      <c r="B34" s="9" t="s">
        <v>148</v>
      </c>
      <c r="C34" s="9" t="s">
        <v>149</v>
      </c>
      <c r="D34" s="4" t="s">
        <v>17</v>
      </c>
      <c r="E34" s="13">
        <v>0</v>
      </c>
      <c r="F34" s="13">
        <v>0</v>
      </c>
      <c r="G34" s="13">
        <v>3</v>
      </c>
      <c r="H34" s="13">
        <v>76.099999999999994</v>
      </c>
      <c r="K34" s="19"/>
    </row>
    <row r="35" spans="1:11">
      <c r="A35" s="2">
        <v>22</v>
      </c>
      <c r="B35" s="9" t="s">
        <v>36</v>
      </c>
      <c r="C35" s="9" t="s">
        <v>39</v>
      </c>
      <c r="D35" s="4" t="s">
        <v>17</v>
      </c>
      <c r="E35" s="15">
        <v>2</v>
      </c>
      <c r="F35" s="51">
        <v>16.399999999999999</v>
      </c>
      <c r="G35" s="13">
        <v>14</v>
      </c>
      <c r="H35" s="13">
        <v>70.3</v>
      </c>
      <c r="J35" s="19"/>
    </row>
    <row r="36" spans="1:11">
      <c r="A36" s="2">
        <v>79</v>
      </c>
      <c r="B36" s="9" t="s">
        <v>102</v>
      </c>
      <c r="C36" s="9" t="s">
        <v>104</v>
      </c>
      <c r="D36" s="4" t="s">
        <v>17</v>
      </c>
      <c r="E36" s="13">
        <v>0</v>
      </c>
      <c r="F36" s="13">
        <v>0</v>
      </c>
      <c r="G36" s="13">
        <v>1</v>
      </c>
      <c r="H36" s="13">
        <v>77</v>
      </c>
      <c r="K36" s="19"/>
    </row>
    <row r="37" spans="1:11" ht="25.5">
      <c r="A37" s="2">
        <v>58</v>
      </c>
      <c r="B37" s="9" t="s">
        <v>74</v>
      </c>
      <c r="C37" s="9" t="s">
        <v>77</v>
      </c>
      <c r="D37" s="4" t="s">
        <v>31</v>
      </c>
      <c r="E37" s="13">
        <v>0</v>
      </c>
      <c r="F37" s="13">
        <v>0</v>
      </c>
      <c r="G37" s="13">
        <v>7</v>
      </c>
      <c r="H37" s="13">
        <v>90</v>
      </c>
      <c r="K37" s="19"/>
    </row>
    <row r="38" spans="1:11">
      <c r="A38" s="2">
        <v>96</v>
      </c>
      <c r="B38" s="9" t="s">
        <v>120</v>
      </c>
      <c r="C38" s="9" t="s">
        <v>122</v>
      </c>
      <c r="D38" s="4" t="s">
        <v>17</v>
      </c>
      <c r="E38" s="13">
        <v>0</v>
      </c>
      <c r="F38" s="13">
        <v>0</v>
      </c>
      <c r="G38" s="13">
        <v>3</v>
      </c>
      <c r="H38" s="13">
        <v>103</v>
      </c>
      <c r="K38" s="19"/>
    </row>
    <row r="39" spans="1:11">
      <c r="A39" s="2">
        <v>97</v>
      </c>
      <c r="B39" s="9" t="s">
        <v>120</v>
      </c>
      <c r="C39" s="9" t="s">
        <v>123</v>
      </c>
      <c r="D39" s="4" t="s">
        <v>17</v>
      </c>
      <c r="E39" s="13">
        <v>0</v>
      </c>
      <c r="F39" s="13">
        <v>0</v>
      </c>
      <c r="G39" s="13">
        <v>3</v>
      </c>
      <c r="H39" s="13">
        <v>76.7</v>
      </c>
      <c r="K39" s="19"/>
    </row>
    <row r="40" spans="1:11">
      <c r="A40" s="2">
        <v>131</v>
      </c>
      <c r="B40" s="9" t="s">
        <v>154</v>
      </c>
      <c r="C40" s="9" t="s">
        <v>160</v>
      </c>
      <c r="D40" s="4" t="s">
        <v>17</v>
      </c>
      <c r="E40" s="13">
        <v>0</v>
      </c>
      <c r="F40" s="13">
        <v>0</v>
      </c>
      <c r="G40" s="13">
        <v>7</v>
      </c>
      <c r="H40" s="13">
        <v>74.5</v>
      </c>
      <c r="K40" s="19"/>
    </row>
    <row r="41" spans="1:11">
      <c r="A41" s="2">
        <v>140</v>
      </c>
      <c r="B41" s="9" t="s">
        <v>167</v>
      </c>
      <c r="C41" s="9" t="s">
        <v>169</v>
      </c>
      <c r="D41" s="4" t="s">
        <v>17</v>
      </c>
      <c r="E41" s="13">
        <v>0</v>
      </c>
      <c r="F41" s="13">
        <v>0</v>
      </c>
      <c r="G41" s="13">
        <v>3</v>
      </c>
      <c r="H41" s="13">
        <v>54.3</v>
      </c>
      <c r="K41" s="19"/>
    </row>
    <row r="42" spans="1:11" ht="25.5">
      <c r="A42" s="2">
        <v>48</v>
      </c>
      <c r="B42" s="9" t="s">
        <v>65</v>
      </c>
      <c r="C42" s="9" t="s">
        <v>67</v>
      </c>
      <c r="D42" s="4" t="s">
        <v>31</v>
      </c>
      <c r="E42" s="15">
        <v>2</v>
      </c>
      <c r="F42" s="51">
        <v>14.1</v>
      </c>
      <c r="G42" s="13">
        <v>7</v>
      </c>
      <c r="H42" s="13">
        <v>80.900000000000006</v>
      </c>
      <c r="J42" s="19"/>
    </row>
    <row r="43" spans="1:11">
      <c r="A43" s="2">
        <v>36</v>
      </c>
      <c r="B43" s="9" t="s">
        <v>52</v>
      </c>
      <c r="C43" s="9" t="s">
        <v>54</v>
      </c>
      <c r="D43" s="4" t="s">
        <v>16</v>
      </c>
      <c r="E43" s="15">
        <v>2</v>
      </c>
      <c r="F43" s="51">
        <v>19.600000000000001</v>
      </c>
      <c r="G43" s="13">
        <v>7</v>
      </c>
      <c r="H43" s="13">
        <v>84.3</v>
      </c>
      <c r="J43" s="19"/>
    </row>
    <row r="44" spans="1:11">
      <c r="A44" s="2">
        <v>37</v>
      </c>
      <c r="B44" s="9" t="s">
        <v>52</v>
      </c>
      <c r="C44" s="9" t="s">
        <v>54</v>
      </c>
      <c r="D44" s="4" t="s">
        <v>17</v>
      </c>
      <c r="E44" s="15">
        <v>1</v>
      </c>
      <c r="F44" s="51">
        <v>5.6</v>
      </c>
      <c r="G44" s="13">
        <v>10</v>
      </c>
      <c r="H44" s="13">
        <v>118.8</v>
      </c>
      <c r="J44" s="19"/>
    </row>
    <row r="45" spans="1:11">
      <c r="A45" s="2">
        <v>116</v>
      </c>
      <c r="B45" s="9" t="s">
        <v>141</v>
      </c>
      <c r="C45" s="9" t="s">
        <v>143</v>
      </c>
      <c r="D45" s="4" t="s">
        <v>17</v>
      </c>
      <c r="E45" s="15">
        <v>1</v>
      </c>
      <c r="F45" s="51">
        <v>20.2</v>
      </c>
      <c r="G45" s="13">
        <v>2</v>
      </c>
      <c r="H45" s="13">
        <v>66.8</v>
      </c>
      <c r="J45" s="19"/>
    </row>
    <row r="46" spans="1:11" ht="25.5">
      <c r="A46" s="2">
        <v>15</v>
      </c>
      <c r="B46" s="9" t="s">
        <v>25</v>
      </c>
      <c r="C46" s="9" t="s">
        <v>30</v>
      </c>
      <c r="D46" s="4" t="s">
        <v>31</v>
      </c>
      <c r="E46" s="13">
        <v>0</v>
      </c>
      <c r="F46" s="7">
        <v>0</v>
      </c>
      <c r="G46" s="13">
        <v>3</v>
      </c>
      <c r="H46" s="13">
        <v>84.4</v>
      </c>
      <c r="K46" s="19"/>
    </row>
    <row r="47" spans="1:11">
      <c r="A47" s="2">
        <v>41</v>
      </c>
      <c r="B47" s="9" t="s">
        <v>58</v>
      </c>
      <c r="C47" s="9" t="s">
        <v>59</v>
      </c>
      <c r="D47" s="4" t="s">
        <v>17</v>
      </c>
      <c r="E47" s="13">
        <v>0</v>
      </c>
      <c r="F47" s="7">
        <v>0</v>
      </c>
      <c r="G47" s="13">
        <v>9</v>
      </c>
      <c r="H47" s="13">
        <v>96.4</v>
      </c>
      <c r="K47" s="19"/>
    </row>
    <row r="48" spans="1:11">
      <c r="A48" s="2">
        <v>42</v>
      </c>
      <c r="B48" s="9" t="s">
        <v>58</v>
      </c>
      <c r="C48" s="9" t="s">
        <v>60</v>
      </c>
      <c r="D48" s="4" t="s">
        <v>17</v>
      </c>
      <c r="E48" s="15">
        <v>1</v>
      </c>
      <c r="F48" s="51">
        <v>17.600000000000001</v>
      </c>
      <c r="G48" s="13">
        <v>6</v>
      </c>
      <c r="H48" s="13">
        <v>99.3</v>
      </c>
      <c r="J48" s="19"/>
    </row>
    <row r="49" spans="1:11">
      <c r="A49" s="2">
        <v>49</v>
      </c>
      <c r="B49" s="9" t="s">
        <v>65</v>
      </c>
      <c r="C49" s="9" t="s">
        <v>68</v>
      </c>
      <c r="D49" s="4" t="s">
        <v>16</v>
      </c>
      <c r="E49" s="15">
        <v>9</v>
      </c>
      <c r="F49" s="51">
        <v>25.7</v>
      </c>
      <c r="G49" s="13">
        <v>24</v>
      </c>
      <c r="H49" s="13">
        <v>69.400000000000006</v>
      </c>
      <c r="K49" s="19"/>
    </row>
    <row r="50" spans="1:11">
      <c r="A50" s="2">
        <v>50</v>
      </c>
      <c r="B50" s="9" t="s">
        <v>65</v>
      </c>
      <c r="C50" s="9" t="s">
        <v>68</v>
      </c>
      <c r="D50" s="4" t="s">
        <v>17</v>
      </c>
      <c r="E50" s="13">
        <v>0</v>
      </c>
      <c r="F50" s="51">
        <v>0</v>
      </c>
      <c r="G50" s="13">
        <v>1</v>
      </c>
      <c r="H50" s="13">
        <v>77.3</v>
      </c>
      <c r="J50" s="19"/>
    </row>
    <row r="51" spans="1:11" ht="25.5">
      <c r="A51" s="2">
        <v>132</v>
      </c>
      <c r="B51" s="9" t="s">
        <v>154</v>
      </c>
      <c r="C51" s="9" t="s">
        <v>161</v>
      </c>
      <c r="D51" s="4" t="s">
        <v>31</v>
      </c>
      <c r="E51" s="15">
        <v>1</v>
      </c>
      <c r="F51" s="13">
        <v>13.4</v>
      </c>
      <c r="G51" s="13">
        <v>3</v>
      </c>
      <c r="H51" s="13">
        <v>107.7</v>
      </c>
      <c r="J51" s="19"/>
    </row>
    <row r="52" spans="1:11" ht="25.5">
      <c r="A52" s="2">
        <v>16</v>
      </c>
      <c r="B52" s="9" t="s">
        <v>25</v>
      </c>
      <c r="C52" s="9" t="s">
        <v>32</v>
      </c>
      <c r="D52" s="4" t="s">
        <v>31</v>
      </c>
      <c r="E52" s="13">
        <v>0</v>
      </c>
      <c r="F52" s="13">
        <v>0</v>
      </c>
      <c r="G52" s="13">
        <v>4</v>
      </c>
      <c r="H52" s="13">
        <v>54.2</v>
      </c>
      <c r="K52" s="19"/>
    </row>
    <row r="53" spans="1:11" ht="25.5">
      <c r="A53" s="2">
        <v>51</v>
      </c>
      <c r="B53" s="9" t="s">
        <v>65</v>
      </c>
      <c r="C53" s="9" t="s">
        <v>69</v>
      </c>
      <c r="D53" s="4" t="s">
        <v>31</v>
      </c>
      <c r="E53" s="15">
        <v>1</v>
      </c>
      <c r="F53" s="51">
        <v>5.9</v>
      </c>
      <c r="G53" s="13">
        <v>6</v>
      </c>
      <c r="H53" s="13">
        <v>34.200000000000003</v>
      </c>
      <c r="J53" s="19"/>
    </row>
    <row r="54" spans="1:11" ht="25.5">
      <c r="A54" s="2">
        <v>141</v>
      </c>
      <c r="B54" s="9" t="s">
        <v>167</v>
      </c>
      <c r="C54" s="9" t="s">
        <v>170</v>
      </c>
      <c r="D54" s="4" t="s">
        <v>31</v>
      </c>
      <c r="E54" s="13">
        <v>0</v>
      </c>
      <c r="F54" s="13">
        <v>0</v>
      </c>
      <c r="G54" s="13">
        <v>5</v>
      </c>
      <c r="H54" s="13">
        <v>56.3</v>
      </c>
      <c r="K54" s="19"/>
    </row>
    <row r="55" spans="1:11">
      <c r="A55" s="2">
        <v>70</v>
      </c>
      <c r="B55" s="9" t="s">
        <v>91</v>
      </c>
      <c r="C55" s="9" t="s">
        <v>93</v>
      </c>
      <c r="D55" s="4" t="s">
        <v>17</v>
      </c>
      <c r="E55" s="13">
        <v>0</v>
      </c>
      <c r="F55" s="13">
        <v>0</v>
      </c>
      <c r="G55" s="13">
        <v>2</v>
      </c>
      <c r="H55" s="13">
        <v>84.4</v>
      </c>
      <c r="K55" s="19"/>
    </row>
    <row r="56" spans="1:11">
      <c r="A56" s="2">
        <v>98</v>
      </c>
      <c r="B56" s="9" t="s">
        <v>120</v>
      </c>
      <c r="C56" s="9" t="s">
        <v>124</v>
      </c>
      <c r="D56" s="4" t="s">
        <v>17</v>
      </c>
      <c r="E56" s="13">
        <v>1</v>
      </c>
      <c r="F56" s="13">
        <v>9.9</v>
      </c>
      <c r="G56" s="13">
        <v>3</v>
      </c>
      <c r="H56" s="13">
        <v>81.900000000000006</v>
      </c>
      <c r="K56" s="19"/>
    </row>
    <row r="57" spans="1:11" ht="25.5">
      <c r="A57" s="2">
        <v>91</v>
      </c>
      <c r="B57" s="9" t="s">
        <v>115</v>
      </c>
      <c r="C57" s="9" t="s">
        <v>116</v>
      </c>
      <c r="D57" s="4" t="s">
        <v>31</v>
      </c>
      <c r="E57" s="13">
        <v>1</v>
      </c>
      <c r="F57" s="13">
        <v>3.4</v>
      </c>
      <c r="G57" s="13">
        <v>5</v>
      </c>
      <c r="H57" s="13">
        <v>68.400000000000006</v>
      </c>
      <c r="K57" s="19"/>
    </row>
    <row r="58" spans="1:11" ht="25.5">
      <c r="A58" s="2">
        <v>73</v>
      </c>
      <c r="B58" s="9" t="s">
        <v>96</v>
      </c>
      <c r="C58" s="9" t="s">
        <v>97</v>
      </c>
      <c r="D58" s="4" t="s">
        <v>31</v>
      </c>
      <c r="E58" s="13">
        <v>0</v>
      </c>
      <c r="F58" s="13">
        <v>0</v>
      </c>
      <c r="G58" s="13">
        <v>9</v>
      </c>
      <c r="H58" s="13">
        <v>61.5</v>
      </c>
      <c r="K58" s="19"/>
    </row>
    <row r="59" spans="1:11">
      <c r="A59" s="2">
        <v>117</v>
      </c>
      <c r="B59" s="9" t="s">
        <v>141</v>
      </c>
      <c r="C59" s="9" t="s">
        <v>144</v>
      </c>
      <c r="D59" s="4" t="s">
        <v>17</v>
      </c>
      <c r="E59" s="15">
        <v>1</v>
      </c>
      <c r="F59" s="51">
        <v>11.7</v>
      </c>
      <c r="G59" s="13">
        <v>8</v>
      </c>
      <c r="H59" s="13">
        <v>74.400000000000006</v>
      </c>
      <c r="J59" s="19"/>
    </row>
    <row r="60" spans="1:11">
      <c r="A60" s="2">
        <v>30</v>
      </c>
      <c r="B60" s="9" t="s">
        <v>45</v>
      </c>
      <c r="C60" s="9" t="s">
        <v>47</v>
      </c>
      <c r="D60" s="4" t="s">
        <v>17</v>
      </c>
      <c r="E60" s="13">
        <v>0</v>
      </c>
      <c r="F60" s="13">
        <v>0</v>
      </c>
      <c r="G60" s="13">
        <v>4</v>
      </c>
      <c r="H60" s="13">
        <v>71.900000000000006</v>
      </c>
      <c r="K60" s="19"/>
    </row>
    <row r="61" spans="1:11">
      <c r="A61" s="2">
        <v>59</v>
      </c>
      <c r="B61" s="9" t="s">
        <v>74</v>
      </c>
      <c r="C61" s="9" t="s">
        <v>78</v>
      </c>
      <c r="D61" s="4" t="s">
        <v>17</v>
      </c>
      <c r="E61" s="15">
        <v>1</v>
      </c>
      <c r="F61" s="51">
        <v>0</v>
      </c>
      <c r="G61" s="13">
        <v>7</v>
      </c>
      <c r="H61" s="13">
        <v>71</v>
      </c>
      <c r="J61" s="19"/>
    </row>
    <row r="62" spans="1:11">
      <c r="A62" s="2">
        <v>5</v>
      </c>
      <c r="B62" s="9" t="s">
        <v>14</v>
      </c>
      <c r="C62" s="9" t="s">
        <v>20</v>
      </c>
      <c r="D62" s="4" t="s">
        <v>17</v>
      </c>
      <c r="E62" s="13">
        <v>0</v>
      </c>
      <c r="F62" s="13">
        <v>0</v>
      </c>
      <c r="G62" s="13">
        <v>3</v>
      </c>
      <c r="H62" s="13">
        <v>83.8</v>
      </c>
      <c r="K62" s="19"/>
    </row>
    <row r="63" spans="1:11" ht="25.5">
      <c r="A63" s="2">
        <v>23</v>
      </c>
      <c r="B63" s="9" t="s">
        <v>36</v>
      </c>
      <c r="C63" s="9" t="s">
        <v>40</v>
      </c>
      <c r="D63" s="4" t="s">
        <v>31</v>
      </c>
      <c r="E63" s="15">
        <v>2</v>
      </c>
      <c r="F63" s="51">
        <v>20</v>
      </c>
      <c r="G63" s="13">
        <v>10</v>
      </c>
      <c r="H63" s="13">
        <v>87.6</v>
      </c>
      <c r="J63" s="19"/>
    </row>
    <row r="64" spans="1:11">
      <c r="A64" s="2">
        <v>133</v>
      </c>
      <c r="B64" s="9" t="s">
        <v>154</v>
      </c>
      <c r="C64" s="9" t="s">
        <v>162</v>
      </c>
      <c r="D64" s="4" t="s">
        <v>16</v>
      </c>
      <c r="E64" s="15">
        <v>0</v>
      </c>
      <c r="F64" s="13">
        <v>0</v>
      </c>
      <c r="G64" s="13">
        <v>1</v>
      </c>
      <c r="H64" s="13">
        <v>62.6</v>
      </c>
      <c r="K64" s="19"/>
    </row>
    <row r="65" spans="1:11">
      <c r="A65" s="2">
        <v>134</v>
      </c>
      <c r="B65" s="9" t="s">
        <v>154</v>
      </c>
      <c r="C65" s="9" t="s">
        <v>162</v>
      </c>
      <c r="D65" s="4" t="s">
        <v>17</v>
      </c>
      <c r="E65" s="13">
        <v>0</v>
      </c>
      <c r="F65" s="13">
        <v>0</v>
      </c>
      <c r="G65" s="13">
        <v>4</v>
      </c>
      <c r="H65" s="13">
        <v>75.900000000000006</v>
      </c>
      <c r="K65" s="19"/>
    </row>
    <row r="66" spans="1:11" ht="25.5">
      <c r="A66" s="2">
        <v>38</v>
      </c>
      <c r="B66" s="9" t="s">
        <v>52</v>
      </c>
      <c r="C66" s="9" t="s">
        <v>55</v>
      </c>
      <c r="D66" s="4" t="s">
        <v>31</v>
      </c>
      <c r="E66" s="15">
        <v>1</v>
      </c>
      <c r="F66" s="51">
        <v>5.2</v>
      </c>
      <c r="G66" s="13">
        <v>9</v>
      </c>
      <c r="H66" s="13">
        <v>78.2</v>
      </c>
      <c r="J66" s="19"/>
    </row>
    <row r="67" spans="1:11" ht="25.5">
      <c r="A67" s="2">
        <v>52</v>
      </c>
      <c r="B67" s="9" t="s">
        <v>65</v>
      </c>
      <c r="C67" s="9" t="s">
        <v>70</v>
      </c>
      <c r="D67" s="4" t="s">
        <v>31</v>
      </c>
      <c r="E67" s="15">
        <v>1</v>
      </c>
      <c r="F67" s="51">
        <v>5.5</v>
      </c>
      <c r="G67" s="13">
        <v>10</v>
      </c>
      <c r="H67" s="13">
        <v>94.4</v>
      </c>
      <c r="J67" s="19"/>
    </row>
    <row r="68" spans="1:11">
      <c r="A68" s="2">
        <v>122</v>
      </c>
      <c r="B68" s="9" t="s">
        <v>148</v>
      </c>
      <c r="C68" s="9" t="s">
        <v>150</v>
      </c>
      <c r="D68" s="4" t="s">
        <v>17</v>
      </c>
      <c r="E68" s="15">
        <v>1</v>
      </c>
      <c r="F68" s="51">
        <v>19.8</v>
      </c>
      <c r="G68" s="13">
        <v>1</v>
      </c>
      <c r="H68" s="13">
        <v>78.8</v>
      </c>
      <c r="J68" s="19"/>
    </row>
    <row r="69" spans="1:11">
      <c r="A69" s="2">
        <v>60</v>
      </c>
      <c r="B69" s="9" t="s">
        <v>74</v>
      </c>
      <c r="C69" s="9" t="s">
        <v>79</v>
      </c>
      <c r="D69" s="4" t="s">
        <v>16</v>
      </c>
      <c r="E69" s="15">
        <v>2</v>
      </c>
      <c r="F69" s="51">
        <v>8.5</v>
      </c>
      <c r="G69" s="13">
        <v>9</v>
      </c>
      <c r="H69" s="13">
        <v>86.7</v>
      </c>
      <c r="J69" s="19"/>
    </row>
    <row r="70" spans="1:11">
      <c r="A70" s="2">
        <v>61</v>
      </c>
      <c r="B70" s="9" t="s">
        <v>74</v>
      </c>
      <c r="C70" s="9" t="s">
        <v>79</v>
      </c>
      <c r="D70" s="4" t="s">
        <v>17</v>
      </c>
      <c r="E70" s="13">
        <v>0</v>
      </c>
      <c r="F70" s="51">
        <v>0</v>
      </c>
      <c r="G70" s="13">
        <v>12</v>
      </c>
      <c r="H70" s="13">
        <v>63.5</v>
      </c>
      <c r="J70" s="19"/>
    </row>
    <row r="71" spans="1:11">
      <c r="A71" s="2">
        <v>31</v>
      </c>
      <c r="B71" s="9" t="s">
        <v>45</v>
      </c>
      <c r="C71" s="9" t="s">
        <v>48</v>
      </c>
      <c r="D71" s="4" t="s">
        <v>17</v>
      </c>
      <c r="E71" s="13">
        <v>0</v>
      </c>
      <c r="F71" s="7">
        <v>0</v>
      </c>
      <c r="G71" s="13">
        <v>2</v>
      </c>
      <c r="H71" s="13">
        <v>108.6</v>
      </c>
      <c r="K71" s="19"/>
    </row>
    <row r="72" spans="1:11">
      <c r="A72" s="2">
        <v>99</v>
      </c>
      <c r="B72" s="9" t="s">
        <v>120</v>
      </c>
      <c r="C72" s="9" t="s">
        <v>125</v>
      </c>
      <c r="D72" s="4" t="s">
        <v>17</v>
      </c>
      <c r="E72" s="15">
        <v>1</v>
      </c>
      <c r="F72" s="51">
        <v>9.6999999999999993</v>
      </c>
      <c r="G72" s="13">
        <v>2</v>
      </c>
      <c r="H72" s="13">
        <v>52.8</v>
      </c>
      <c r="J72" s="19"/>
    </row>
    <row r="73" spans="1:11">
      <c r="A73" s="2">
        <v>135</v>
      </c>
      <c r="B73" s="9" t="s">
        <v>154</v>
      </c>
      <c r="C73" s="9" t="s">
        <v>163</v>
      </c>
      <c r="D73" s="4" t="s">
        <v>17</v>
      </c>
      <c r="E73" s="15">
        <v>0</v>
      </c>
      <c r="F73" s="7">
        <v>0</v>
      </c>
      <c r="G73" s="13">
        <v>1</v>
      </c>
      <c r="H73" s="13">
        <v>64.900000000000006</v>
      </c>
      <c r="J73" s="19"/>
    </row>
    <row r="74" spans="1:11">
      <c r="A74" s="2">
        <v>109</v>
      </c>
      <c r="B74" s="9" t="s">
        <v>132</v>
      </c>
      <c r="C74" s="9" t="s">
        <v>135</v>
      </c>
      <c r="D74" s="4" t="s">
        <v>17</v>
      </c>
      <c r="E74" s="15">
        <v>7</v>
      </c>
      <c r="F74" s="51">
        <v>39.299999999999997</v>
      </c>
      <c r="G74" s="13">
        <v>12</v>
      </c>
      <c r="H74" s="13">
        <v>68.5</v>
      </c>
      <c r="J74" s="19"/>
    </row>
    <row r="75" spans="1:11" ht="25.5">
      <c r="A75" s="2">
        <v>136</v>
      </c>
      <c r="B75" s="9" t="s">
        <v>154</v>
      </c>
      <c r="C75" s="9" t="s">
        <v>164</v>
      </c>
      <c r="D75" s="4" t="s">
        <v>31</v>
      </c>
      <c r="E75" s="15">
        <v>1</v>
      </c>
      <c r="F75" s="51">
        <v>21.9</v>
      </c>
      <c r="G75" s="13">
        <v>4</v>
      </c>
      <c r="H75" s="13">
        <v>56.5</v>
      </c>
      <c r="J75" s="19"/>
    </row>
    <row r="76" spans="1:11">
      <c r="A76" s="2">
        <v>118</v>
      </c>
      <c r="B76" s="9" t="s">
        <v>141</v>
      </c>
      <c r="C76" s="9" t="s">
        <v>145</v>
      </c>
      <c r="D76" s="4" t="s">
        <v>17</v>
      </c>
      <c r="E76" s="15">
        <v>1</v>
      </c>
      <c r="F76" s="51">
        <v>10.199999999999999</v>
      </c>
      <c r="G76" s="13">
        <v>3</v>
      </c>
      <c r="H76" s="13">
        <v>79.900000000000006</v>
      </c>
      <c r="J76" s="19"/>
    </row>
    <row r="77" spans="1:11" ht="25.5">
      <c r="A77" s="2">
        <v>137</v>
      </c>
      <c r="B77" s="9" t="s">
        <v>154</v>
      </c>
      <c r="C77" s="9" t="s">
        <v>165</v>
      </c>
      <c r="D77" s="4" t="s">
        <v>31</v>
      </c>
      <c r="E77" s="15">
        <v>1</v>
      </c>
      <c r="F77" s="51">
        <v>6.9</v>
      </c>
      <c r="G77" s="13">
        <v>5</v>
      </c>
      <c r="H77" s="13">
        <v>78.2</v>
      </c>
      <c r="J77" s="19"/>
    </row>
    <row r="78" spans="1:11" ht="25.5">
      <c r="A78" s="2">
        <v>142</v>
      </c>
      <c r="B78" s="9" t="s">
        <v>167</v>
      </c>
      <c r="C78" s="9" t="s">
        <v>171</v>
      </c>
      <c r="D78" s="4" t="s">
        <v>31</v>
      </c>
      <c r="E78" s="13">
        <v>1</v>
      </c>
      <c r="F78" s="7">
        <v>5.8</v>
      </c>
      <c r="G78" s="13">
        <v>5</v>
      </c>
      <c r="H78" s="13">
        <v>85.6</v>
      </c>
      <c r="K78" s="19"/>
    </row>
    <row r="79" spans="1:11" ht="25.5">
      <c r="A79" s="2">
        <v>43</v>
      </c>
      <c r="B79" s="9" t="s">
        <v>58</v>
      </c>
      <c r="C79" s="9" t="s">
        <v>61</v>
      </c>
      <c r="D79" s="4" t="s">
        <v>31</v>
      </c>
      <c r="E79" s="13">
        <v>0</v>
      </c>
      <c r="F79" s="7">
        <v>0</v>
      </c>
      <c r="G79" s="13">
        <v>4</v>
      </c>
      <c r="H79" s="13">
        <v>89.1</v>
      </c>
      <c r="K79" s="19"/>
    </row>
    <row r="80" spans="1:11">
      <c r="A80" s="2">
        <v>110</v>
      </c>
      <c r="B80" s="9" t="s">
        <v>132</v>
      </c>
      <c r="C80" s="9" t="s">
        <v>136</v>
      </c>
      <c r="D80" s="4" t="s">
        <v>17</v>
      </c>
      <c r="E80" s="15">
        <v>1</v>
      </c>
      <c r="F80" s="51">
        <v>6</v>
      </c>
      <c r="G80" s="13">
        <v>7</v>
      </c>
      <c r="H80" s="13">
        <v>61.1</v>
      </c>
      <c r="J80" s="19"/>
    </row>
    <row r="81" spans="1:10">
      <c r="A81" s="2">
        <v>111</v>
      </c>
      <c r="B81" s="9" t="s">
        <v>132</v>
      </c>
      <c r="C81" s="9" t="s">
        <v>137</v>
      </c>
      <c r="D81" s="4" t="s">
        <v>17</v>
      </c>
      <c r="E81" s="13">
        <v>0</v>
      </c>
      <c r="F81" s="51">
        <v>0</v>
      </c>
      <c r="G81" s="13">
        <v>6</v>
      </c>
      <c r="H81" s="13">
        <v>78.099999999999994</v>
      </c>
    </row>
    <row r="82" spans="1:10">
      <c r="A82" s="2">
        <v>65</v>
      </c>
      <c r="B82" s="9" t="s">
        <v>83</v>
      </c>
      <c r="C82" s="9" t="s">
        <v>84</v>
      </c>
      <c r="D82" s="4" t="s">
        <v>16</v>
      </c>
      <c r="E82" s="15">
        <v>63</v>
      </c>
      <c r="F82" s="51">
        <v>33.5</v>
      </c>
      <c r="G82" s="13">
        <v>157</v>
      </c>
      <c r="H82" s="13">
        <v>45</v>
      </c>
      <c r="J82" s="19"/>
    </row>
    <row r="83" spans="1:10">
      <c r="A83" s="2">
        <v>66</v>
      </c>
      <c r="B83" s="9" t="s">
        <v>85</v>
      </c>
      <c r="C83" s="9" t="s">
        <v>86</v>
      </c>
      <c r="D83" s="4" t="s">
        <v>16</v>
      </c>
      <c r="E83" s="15">
        <v>12</v>
      </c>
      <c r="F83" s="51">
        <v>14.6</v>
      </c>
      <c r="G83" s="13">
        <v>29</v>
      </c>
      <c r="H83" s="13">
        <v>74.7</v>
      </c>
      <c r="J83" s="19"/>
    </row>
    <row r="84" spans="1:10">
      <c r="A84" s="2">
        <v>67</v>
      </c>
      <c r="B84" s="9" t="s">
        <v>87</v>
      </c>
      <c r="C84" s="9" t="s">
        <v>88</v>
      </c>
      <c r="D84" s="4" t="s">
        <v>16</v>
      </c>
      <c r="E84" s="15">
        <v>42</v>
      </c>
      <c r="F84" s="51">
        <v>31.1</v>
      </c>
      <c r="G84" s="13">
        <v>107</v>
      </c>
      <c r="H84" s="13">
        <v>90.9</v>
      </c>
      <c r="J84" s="19"/>
    </row>
    <row r="85" spans="1:10">
      <c r="A85" s="2">
        <v>68</v>
      </c>
      <c r="B85" s="9" t="s">
        <v>89</v>
      </c>
      <c r="C85" s="9" t="s">
        <v>90</v>
      </c>
      <c r="D85" s="4" t="s">
        <v>16</v>
      </c>
      <c r="E85" s="15">
        <v>13</v>
      </c>
      <c r="F85" s="51">
        <v>23.3</v>
      </c>
      <c r="G85" s="13">
        <v>45</v>
      </c>
      <c r="H85" s="13">
        <v>79.099999999999994</v>
      </c>
      <c r="J85" s="19"/>
    </row>
    <row r="86" spans="1:10" ht="25.5">
      <c r="A86" s="2">
        <v>71</v>
      </c>
      <c r="B86" s="9" t="s">
        <v>91</v>
      </c>
      <c r="C86" s="9" t="s">
        <v>94</v>
      </c>
      <c r="D86" s="4" t="s">
        <v>31</v>
      </c>
      <c r="E86" s="15">
        <v>2</v>
      </c>
      <c r="F86" s="51">
        <v>10</v>
      </c>
      <c r="G86" s="13">
        <v>14</v>
      </c>
      <c r="H86" s="13">
        <v>93.9</v>
      </c>
      <c r="J86" s="19"/>
    </row>
    <row r="87" spans="1:10" ht="25.5">
      <c r="A87" s="2">
        <v>74</v>
      </c>
      <c r="B87" s="9" t="s">
        <v>96</v>
      </c>
      <c r="C87" s="9" t="s">
        <v>98</v>
      </c>
      <c r="D87" s="4" t="s">
        <v>31</v>
      </c>
      <c r="E87" s="13">
        <v>0</v>
      </c>
      <c r="F87" s="7">
        <v>0</v>
      </c>
      <c r="G87" s="13">
        <v>5</v>
      </c>
      <c r="H87" s="13">
        <v>82.6</v>
      </c>
    </row>
    <row r="88" spans="1:10" ht="25.5">
      <c r="A88" s="2">
        <v>75</v>
      </c>
      <c r="B88" s="9" t="s">
        <v>96</v>
      </c>
      <c r="C88" s="9" t="s">
        <v>99</v>
      </c>
      <c r="D88" s="4" t="s">
        <v>31</v>
      </c>
      <c r="E88" s="15">
        <v>3</v>
      </c>
      <c r="F88" s="51">
        <v>8.9</v>
      </c>
      <c r="G88" s="13">
        <v>16</v>
      </c>
      <c r="H88" s="13">
        <v>97.8</v>
      </c>
      <c r="J88" s="19"/>
    </row>
    <row r="89" spans="1:10">
      <c r="A89" s="2">
        <v>6</v>
      </c>
      <c r="B89" s="9" t="s">
        <v>14</v>
      </c>
      <c r="C89" s="9" t="s">
        <v>21</v>
      </c>
      <c r="D89" s="4" t="s">
        <v>16</v>
      </c>
      <c r="E89" s="13">
        <v>0</v>
      </c>
      <c r="F89" s="7">
        <v>0</v>
      </c>
      <c r="G89" s="13">
        <v>1</v>
      </c>
      <c r="H89" s="13">
        <v>81.099999999999994</v>
      </c>
    </row>
    <row r="90" spans="1:10">
      <c r="A90" s="2">
        <v>24</v>
      </c>
      <c r="B90" s="9" t="s">
        <v>36</v>
      </c>
      <c r="C90" s="9" t="s">
        <v>41</v>
      </c>
      <c r="D90" s="4" t="s">
        <v>17</v>
      </c>
      <c r="E90" s="15">
        <v>2</v>
      </c>
      <c r="F90" s="51">
        <v>7.1</v>
      </c>
      <c r="G90" s="13">
        <v>3</v>
      </c>
      <c r="H90" s="13">
        <v>71.5</v>
      </c>
      <c r="J90" s="19"/>
    </row>
    <row r="91" spans="1:10" ht="25.5">
      <c r="A91" s="2">
        <v>100</v>
      </c>
      <c r="B91" s="9" t="s">
        <v>120</v>
      </c>
      <c r="C91" s="9" t="s">
        <v>126</v>
      </c>
      <c r="D91" s="4" t="s">
        <v>31</v>
      </c>
      <c r="E91" s="13">
        <v>0</v>
      </c>
      <c r="F91" s="13">
        <v>0</v>
      </c>
      <c r="G91" s="13">
        <v>3</v>
      </c>
      <c r="H91" s="13">
        <v>88.7</v>
      </c>
    </row>
    <row r="92" spans="1:10">
      <c r="A92" s="2">
        <v>112</v>
      </c>
      <c r="B92" s="9" t="s">
        <v>132</v>
      </c>
      <c r="C92" s="9" t="s">
        <v>138</v>
      </c>
      <c r="D92" s="4" t="s">
        <v>17</v>
      </c>
      <c r="E92" s="15">
        <v>3</v>
      </c>
      <c r="F92" s="51">
        <v>13.2</v>
      </c>
      <c r="G92" s="13">
        <v>9</v>
      </c>
      <c r="H92" s="13">
        <v>35.799999999999997</v>
      </c>
      <c r="J92" s="19"/>
    </row>
    <row r="93" spans="1:10">
      <c r="A93" s="2">
        <v>101</v>
      </c>
      <c r="B93" s="9" t="s">
        <v>120</v>
      </c>
      <c r="C93" s="9" t="s">
        <v>127</v>
      </c>
      <c r="D93" s="4" t="s">
        <v>17</v>
      </c>
      <c r="E93" s="13">
        <v>1</v>
      </c>
      <c r="F93" s="13">
        <v>16.3</v>
      </c>
      <c r="G93" s="13">
        <v>3</v>
      </c>
      <c r="H93" s="13">
        <v>92.2</v>
      </c>
    </row>
    <row r="94" spans="1:10">
      <c r="A94" s="2">
        <v>17</v>
      </c>
      <c r="B94" s="9" t="s">
        <v>25</v>
      </c>
      <c r="C94" s="9" t="s">
        <v>33</v>
      </c>
      <c r="D94" s="4" t="s">
        <v>17</v>
      </c>
      <c r="E94" s="13">
        <v>0</v>
      </c>
      <c r="F94" s="13">
        <v>0</v>
      </c>
      <c r="G94" s="13">
        <v>3</v>
      </c>
      <c r="H94" s="13">
        <v>105.8</v>
      </c>
    </row>
    <row r="95" spans="1:10">
      <c r="A95" s="2">
        <v>25</v>
      </c>
      <c r="B95" s="9" t="s">
        <v>36</v>
      </c>
      <c r="C95" s="9" t="s">
        <v>42</v>
      </c>
      <c r="D95" s="4" t="s">
        <v>17</v>
      </c>
      <c r="E95" s="15">
        <v>3</v>
      </c>
      <c r="F95" s="51">
        <v>25.8</v>
      </c>
      <c r="G95" s="13">
        <v>13</v>
      </c>
      <c r="H95" s="13">
        <v>77.2</v>
      </c>
      <c r="J95" s="19"/>
    </row>
    <row r="96" spans="1:10">
      <c r="A96" s="2">
        <v>80</v>
      </c>
      <c r="B96" s="9" t="s">
        <v>102</v>
      </c>
      <c r="C96" s="9" t="s">
        <v>105</v>
      </c>
      <c r="D96" s="4" t="s">
        <v>17</v>
      </c>
      <c r="E96" s="15">
        <v>1</v>
      </c>
      <c r="F96" s="51">
        <v>15.6</v>
      </c>
      <c r="G96" s="13">
        <v>3</v>
      </c>
      <c r="H96" s="13">
        <v>55.6</v>
      </c>
      <c r="J96" s="19"/>
    </row>
    <row r="97" spans="1:10" ht="25.5">
      <c r="A97" s="2">
        <v>53</v>
      </c>
      <c r="B97" s="9" t="s">
        <v>65</v>
      </c>
      <c r="C97" s="9" t="s">
        <v>71</v>
      </c>
      <c r="D97" s="4" t="s">
        <v>31</v>
      </c>
      <c r="E97" s="15">
        <v>1</v>
      </c>
      <c r="F97" s="51">
        <v>9</v>
      </c>
      <c r="G97" s="13">
        <v>4</v>
      </c>
      <c r="H97" s="13">
        <v>72.8</v>
      </c>
      <c r="J97" s="19"/>
    </row>
    <row r="98" spans="1:10">
      <c r="A98" s="2">
        <v>32</v>
      </c>
      <c r="B98" s="9" t="s">
        <v>45</v>
      </c>
      <c r="C98" s="9" t="s">
        <v>49</v>
      </c>
      <c r="D98" s="4" t="s">
        <v>17</v>
      </c>
      <c r="E98" s="13">
        <v>0</v>
      </c>
      <c r="F98" s="7">
        <v>0</v>
      </c>
      <c r="G98" s="13">
        <v>7</v>
      </c>
      <c r="H98" s="13">
        <v>68.8</v>
      </c>
    </row>
    <row r="99" spans="1:10" ht="25.5">
      <c r="A99" s="2">
        <v>81</v>
      </c>
      <c r="B99" s="9" t="s">
        <v>102</v>
      </c>
      <c r="C99" s="9" t="s">
        <v>106</v>
      </c>
      <c r="D99" s="4" t="s">
        <v>31</v>
      </c>
      <c r="E99" s="15">
        <v>1</v>
      </c>
      <c r="F99" s="51">
        <v>8</v>
      </c>
      <c r="G99" s="13">
        <v>4</v>
      </c>
      <c r="H99" s="13">
        <v>80</v>
      </c>
      <c r="J99" s="19"/>
    </row>
    <row r="100" spans="1:10">
      <c r="A100" s="2">
        <v>123</v>
      </c>
      <c r="B100" s="9" t="s">
        <v>148</v>
      </c>
      <c r="C100" s="9" t="s">
        <v>151</v>
      </c>
      <c r="D100" s="4" t="s">
        <v>17</v>
      </c>
      <c r="E100" s="15">
        <v>1</v>
      </c>
      <c r="F100" s="7">
        <v>26.9</v>
      </c>
      <c r="G100" s="13">
        <v>1</v>
      </c>
      <c r="H100" s="13">
        <v>65</v>
      </c>
      <c r="J100" s="19"/>
    </row>
    <row r="101" spans="1:10" ht="25.5">
      <c r="A101" s="2">
        <v>102</v>
      </c>
      <c r="B101" s="9" t="s">
        <v>120</v>
      </c>
      <c r="C101" s="9" t="s">
        <v>128</v>
      </c>
      <c r="D101" s="4" t="s">
        <v>31</v>
      </c>
      <c r="E101" s="15">
        <v>1</v>
      </c>
      <c r="F101" s="51">
        <v>9.6</v>
      </c>
      <c r="G101" s="13">
        <v>5</v>
      </c>
      <c r="H101" s="13">
        <v>63.9</v>
      </c>
      <c r="J101" s="19"/>
    </row>
    <row r="102" spans="1:10">
      <c r="A102" s="2">
        <v>7</v>
      </c>
      <c r="B102" s="9" t="s">
        <v>14</v>
      </c>
      <c r="C102" s="9" t="s">
        <v>22</v>
      </c>
      <c r="D102" s="4" t="s">
        <v>17</v>
      </c>
      <c r="E102" s="13">
        <v>0</v>
      </c>
      <c r="F102" s="13">
        <v>0</v>
      </c>
      <c r="G102" s="13">
        <v>1</v>
      </c>
      <c r="H102" s="13">
        <v>85.7</v>
      </c>
    </row>
    <row r="103" spans="1:10">
      <c r="A103" s="2">
        <v>39</v>
      </c>
      <c r="B103" s="9" t="s">
        <v>52</v>
      </c>
      <c r="C103" s="9" t="s">
        <v>56</v>
      </c>
      <c r="D103" s="4" t="s">
        <v>17</v>
      </c>
      <c r="E103" s="13">
        <v>0</v>
      </c>
      <c r="F103" s="13">
        <v>0</v>
      </c>
      <c r="G103" s="13">
        <v>4</v>
      </c>
      <c r="H103" s="13">
        <v>63.8</v>
      </c>
    </row>
    <row r="104" spans="1:10">
      <c r="A104" s="2">
        <v>82</v>
      </c>
      <c r="B104" s="9" t="s">
        <v>102</v>
      </c>
      <c r="C104" s="9" t="s">
        <v>107</v>
      </c>
      <c r="D104" s="4" t="s">
        <v>16</v>
      </c>
      <c r="E104" s="15">
        <v>1</v>
      </c>
      <c r="F104" s="51">
        <v>22.2</v>
      </c>
      <c r="G104" s="13">
        <v>1</v>
      </c>
      <c r="H104" s="13">
        <v>65.3</v>
      </c>
      <c r="J104" s="19"/>
    </row>
    <row r="105" spans="1:10">
      <c r="A105" s="2">
        <v>83</v>
      </c>
      <c r="B105" s="9" t="s">
        <v>102</v>
      </c>
      <c r="C105" s="9" t="s">
        <v>107</v>
      </c>
      <c r="D105" s="4" t="s">
        <v>17</v>
      </c>
      <c r="E105" s="13">
        <v>0</v>
      </c>
      <c r="F105" s="13">
        <v>0</v>
      </c>
      <c r="G105" s="13">
        <v>3</v>
      </c>
      <c r="H105" s="13">
        <v>72.7</v>
      </c>
    </row>
    <row r="106" spans="1:10" ht="25.5">
      <c r="A106" s="2">
        <v>44</v>
      </c>
      <c r="B106" s="9" t="s">
        <v>58</v>
      </c>
      <c r="C106" s="9" t="s">
        <v>62</v>
      </c>
      <c r="D106" s="4" t="s">
        <v>31</v>
      </c>
      <c r="E106" s="15">
        <v>1</v>
      </c>
      <c r="F106" s="51">
        <v>12.2</v>
      </c>
      <c r="G106" s="13">
        <v>1</v>
      </c>
      <c r="H106" s="13">
        <v>71.599999999999994</v>
      </c>
      <c r="J106" s="19"/>
    </row>
    <row r="107" spans="1:10">
      <c r="A107" s="2">
        <v>86</v>
      </c>
      <c r="B107" s="9" t="s">
        <v>109</v>
      </c>
      <c r="C107" s="9" t="s">
        <v>111</v>
      </c>
      <c r="D107" s="4" t="s">
        <v>17</v>
      </c>
      <c r="E107" s="13">
        <v>0</v>
      </c>
      <c r="F107" s="13">
        <v>0</v>
      </c>
      <c r="G107" s="13">
        <v>5</v>
      </c>
      <c r="H107" s="13">
        <v>39.200000000000003</v>
      </c>
    </row>
    <row r="108" spans="1:10">
      <c r="A108" s="2">
        <v>143</v>
      </c>
      <c r="B108" s="9" t="s">
        <v>167</v>
      </c>
      <c r="C108" s="9" t="s">
        <v>111</v>
      </c>
      <c r="D108" s="4" t="s">
        <v>17</v>
      </c>
      <c r="E108" s="13">
        <v>0</v>
      </c>
      <c r="F108" s="13">
        <v>0</v>
      </c>
      <c r="G108" s="13">
        <v>4</v>
      </c>
      <c r="H108" s="13">
        <v>51.3</v>
      </c>
    </row>
    <row r="109" spans="1:10">
      <c r="A109" s="2">
        <v>45</v>
      </c>
      <c r="B109" s="9" t="s">
        <v>58</v>
      </c>
      <c r="C109" s="9" t="s">
        <v>63</v>
      </c>
      <c r="D109" s="4" t="s">
        <v>17</v>
      </c>
      <c r="E109" s="13">
        <v>0</v>
      </c>
      <c r="F109" s="13">
        <v>0</v>
      </c>
      <c r="G109" s="13">
        <v>3</v>
      </c>
      <c r="H109" s="13">
        <v>71</v>
      </c>
    </row>
    <row r="110" spans="1:10">
      <c r="A110" s="2">
        <v>54</v>
      </c>
      <c r="B110" s="9" t="s">
        <v>65</v>
      </c>
      <c r="C110" s="9" t="s">
        <v>72</v>
      </c>
      <c r="D110" s="4" t="s">
        <v>17</v>
      </c>
      <c r="E110" s="13">
        <v>0</v>
      </c>
      <c r="F110" s="13">
        <v>0</v>
      </c>
      <c r="G110" s="13">
        <v>2</v>
      </c>
      <c r="H110" s="13">
        <v>99.8</v>
      </c>
    </row>
    <row r="111" spans="1:10">
      <c r="A111" s="2">
        <v>124</v>
      </c>
      <c r="B111" s="10" t="s">
        <v>148</v>
      </c>
      <c r="C111" s="10" t="s">
        <v>152</v>
      </c>
      <c r="D111" s="12" t="s">
        <v>17</v>
      </c>
      <c r="E111" s="13">
        <v>0</v>
      </c>
      <c r="F111" s="13">
        <v>0</v>
      </c>
      <c r="G111" s="13">
        <v>6</v>
      </c>
      <c r="H111" s="13">
        <v>71.599999999999994</v>
      </c>
    </row>
    <row r="112" spans="1:10">
      <c r="A112" s="2">
        <v>87</v>
      </c>
      <c r="B112" s="9" t="s">
        <v>109</v>
      </c>
      <c r="C112" s="9" t="s">
        <v>112</v>
      </c>
      <c r="D112" s="4" t="s">
        <v>16</v>
      </c>
      <c r="E112" s="13">
        <v>0</v>
      </c>
      <c r="F112" s="13">
        <v>0</v>
      </c>
      <c r="G112" s="13">
        <v>5</v>
      </c>
      <c r="H112" s="13">
        <v>72.400000000000006</v>
      </c>
    </row>
    <row r="113" spans="1:10">
      <c r="A113" s="2">
        <v>88</v>
      </c>
      <c r="B113" s="9" t="s">
        <v>109</v>
      </c>
      <c r="C113" s="9" t="s">
        <v>112</v>
      </c>
      <c r="D113" s="4" t="s">
        <v>17</v>
      </c>
      <c r="E113" s="13">
        <v>0</v>
      </c>
      <c r="F113" s="13">
        <v>0</v>
      </c>
      <c r="G113" s="13">
        <v>7</v>
      </c>
      <c r="H113" s="13">
        <v>97.5</v>
      </c>
    </row>
    <row r="114" spans="1:10">
      <c r="A114" s="2">
        <v>76</v>
      </c>
      <c r="B114" s="9" t="s">
        <v>96</v>
      </c>
      <c r="C114" s="9" t="s">
        <v>100</v>
      </c>
      <c r="D114" s="4" t="s">
        <v>17</v>
      </c>
      <c r="E114" s="13">
        <v>0</v>
      </c>
      <c r="F114" s="13">
        <v>0</v>
      </c>
      <c r="G114" s="13">
        <v>4</v>
      </c>
      <c r="H114" s="13">
        <v>60.2</v>
      </c>
    </row>
    <row r="115" spans="1:10" ht="25.5">
      <c r="A115" s="2">
        <v>92</v>
      </c>
      <c r="B115" s="9" t="s">
        <v>115</v>
      </c>
      <c r="C115" s="9" t="s">
        <v>117</v>
      </c>
      <c r="D115" s="4" t="s">
        <v>31</v>
      </c>
      <c r="E115" s="15">
        <v>2</v>
      </c>
      <c r="F115" s="51">
        <v>33.4</v>
      </c>
      <c r="G115" s="13">
        <v>9</v>
      </c>
      <c r="H115" s="13">
        <v>96.5</v>
      </c>
      <c r="J115" s="19"/>
    </row>
    <row r="116" spans="1:10">
      <c r="A116" s="2">
        <v>26</v>
      </c>
      <c r="B116" s="9" t="s">
        <v>36</v>
      </c>
      <c r="C116" s="9" t="s">
        <v>43</v>
      </c>
      <c r="D116" s="4" t="s">
        <v>17</v>
      </c>
      <c r="E116" s="15">
        <v>2</v>
      </c>
      <c r="F116" s="51">
        <v>9.1999999999999993</v>
      </c>
      <c r="G116" s="13">
        <v>6</v>
      </c>
      <c r="H116" s="13">
        <v>66</v>
      </c>
      <c r="J116" s="19"/>
    </row>
    <row r="117" spans="1:10" ht="25.5">
      <c r="A117" s="2">
        <v>62</v>
      </c>
      <c r="B117" s="9" t="s">
        <v>74</v>
      </c>
      <c r="C117" s="9" t="s">
        <v>80</v>
      </c>
      <c r="D117" s="4" t="s">
        <v>31</v>
      </c>
      <c r="E117" s="15">
        <v>0</v>
      </c>
      <c r="F117" s="13">
        <v>0</v>
      </c>
      <c r="G117" s="13">
        <v>7</v>
      </c>
      <c r="H117" s="13">
        <v>91.8</v>
      </c>
      <c r="J117" s="19"/>
    </row>
    <row r="118" spans="1:10">
      <c r="A118" s="2">
        <v>89</v>
      </c>
      <c r="B118" s="9" t="s">
        <v>109</v>
      </c>
      <c r="C118" s="9" t="s">
        <v>113</v>
      </c>
      <c r="D118" s="4" t="s">
        <v>17</v>
      </c>
      <c r="E118" s="13">
        <v>0</v>
      </c>
      <c r="F118" s="13">
        <v>0</v>
      </c>
      <c r="G118" s="13">
        <v>3</v>
      </c>
      <c r="H118" s="13">
        <v>75.8</v>
      </c>
    </row>
    <row r="119" spans="1:10" ht="25.5">
      <c r="A119" s="2">
        <v>27</v>
      </c>
      <c r="B119" s="9" t="s">
        <v>36</v>
      </c>
      <c r="C119" s="9" t="s">
        <v>44</v>
      </c>
      <c r="D119" s="4" t="s">
        <v>31</v>
      </c>
      <c r="E119" s="15">
        <v>1</v>
      </c>
      <c r="F119" s="51">
        <v>7.8</v>
      </c>
      <c r="G119" s="13">
        <v>5</v>
      </c>
      <c r="H119" s="13">
        <v>59.4</v>
      </c>
      <c r="J119" s="19"/>
    </row>
    <row r="120" spans="1:10">
      <c r="A120" s="2">
        <v>93</v>
      </c>
      <c r="B120" s="9" t="s">
        <v>115</v>
      </c>
      <c r="C120" s="9" t="s">
        <v>118</v>
      </c>
      <c r="D120" s="4" t="s">
        <v>17</v>
      </c>
      <c r="E120" s="13">
        <v>0</v>
      </c>
      <c r="F120" s="7">
        <v>0</v>
      </c>
      <c r="G120" s="13">
        <v>3</v>
      </c>
      <c r="H120" s="13">
        <v>78.8</v>
      </c>
    </row>
    <row r="121" spans="1:10">
      <c r="A121" s="2">
        <v>33</v>
      </c>
      <c r="B121" s="9" t="s">
        <v>45</v>
      </c>
      <c r="C121" s="9" t="s">
        <v>50</v>
      </c>
      <c r="D121" s="4" t="s">
        <v>17</v>
      </c>
      <c r="E121" s="13">
        <v>0</v>
      </c>
      <c r="F121" s="13">
        <v>0</v>
      </c>
      <c r="G121" s="13">
        <v>2</v>
      </c>
      <c r="H121" s="13">
        <v>91.1</v>
      </c>
    </row>
    <row r="122" spans="1:10" ht="25.5">
      <c r="A122" s="2">
        <v>72</v>
      </c>
      <c r="B122" s="9" t="s">
        <v>91</v>
      </c>
      <c r="C122" s="9" t="s">
        <v>95</v>
      </c>
      <c r="D122" s="4" t="s">
        <v>31</v>
      </c>
      <c r="E122" s="15">
        <v>2</v>
      </c>
      <c r="F122" s="51">
        <v>9.4</v>
      </c>
      <c r="G122" s="13">
        <v>5</v>
      </c>
      <c r="H122" s="13">
        <v>76.7</v>
      </c>
      <c r="J122" s="19"/>
    </row>
    <row r="123" spans="1:10" ht="25.5">
      <c r="A123" s="2">
        <v>77</v>
      </c>
      <c r="B123" s="9" t="s">
        <v>96</v>
      </c>
      <c r="C123" s="9" t="s">
        <v>101</v>
      </c>
      <c r="D123" s="4" t="s">
        <v>31</v>
      </c>
      <c r="E123" s="15">
        <v>2</v>
      </c>
      <c r="F123" s="51">
        <v>16.899999999999999</v>
      </c>
      <c r="G123" s="13">
        <v>14</v>
      </c>
      <c r="H123" s="13">
        <v>95.6</v>
      </c>
      <c r="J123" s="19"/>
    </row>
    <row r="124" spans="1:10">
      <c r="A124" s="2">
        <v>119</v>
      </c>
      <c r="B124" s="9" t="s">
        <v>141</v>
      </c>
      <c r="C124" s="9" t="s">
        <v>146</v>
      </c>
      <c r="D124" s="4" t="s">
        <v>17</v>
      </c>
      <c r="E124" s="15">
        <v>1</v>
      </c>
      <c r="F124" s="51">
        <v>18.8</v>
      </c>
      <c r="G124" s="13">
        <v>3</v>
      </c>
      <c r="H124" s="13">
        <v>67.3</v>
      </c>
      <c r="J124" s="19"/>
    </row>
    <row r="125" spans="1:10" ht="25.5">
      <c r="A125" s="2">
        <v>103</v>
      </c>
      <c r="B125" s="9" t="s">
        <v>120</v>
      </c>
      <c r="C125" s="9" t="s">
        <v>129</v>
      </c>
      <c r="D125" s="4" t="s">
        <v>31</v>
      </c>
      <c r="E125" s="15">
        <v>3</v>
      </c>
      <c r="F125" s="51">
        <v>22.8</v>
      </c>
      <c r="G125" s="13">
        <v>20</v>
      </c>
      <c r="H125" s="13">
        <v>61.2</v>
      </c>
      <c r="J125" s="19"/>
    </row>
    <row r="126" spans="1:10">
      <c r="A126" s="2">
        <v>46</v>
      </c>
      <c r="B126" s="9" t="s">
        <v>58</v>
      </c>
      <c r="C126" s="9" t="s">
        <v>64</v>
      </c>
      <c r="D126" s="4" t="s">
        <v>17</v>
      </c>
      <c r="E126" s="13">
        <v>0</v>
      </c>
      <c r="F126" s="7">
        <v>0</v>
      </c>
      <c r="G126" s="13">
        <v>4</v>
      </c>
      <c r="H126" s="13">
        <v>68</v>
      </c>
    </row>
    <row r="127" spans="1:10">
      <c r="A127" s="2">
        <v>18</v>
      </c>
      <c r="B127" s="9" t="s">
        <v>25</v>
      </c>
      <c r="C127" s="9" t="s">
        <v>34</v>
      </c>
      <c r="D127" s="4" t="s">
        <v>17</v>
      </c>
      <c r="E127" s="13">
        <v>0</v>
      </c>
      <c r="F127" s="140">
        <v>0</v>
      </c>
      <c r="G127" s="13">
        <v>3</v>
      </c>
      <c r="H127" s="13">
        <v>69.8</v>
      </c>
    </row>
    <row r="128" spans="1:10">
      <c r="A128" s="2">
        <v>104</v>
      </c>
      <c r="B128" s="9" t="s">
        <v>120</v>
      </c>
      <c r="C128" s="9" t="s">
        <v>130</v>
      </c>
      <c r="D128" s="4" t="s">
        <v>17</v>
      </c>
      <c r="E128" s="15">
        <v>0</v>
      </c>
      <c r="F128" s="7">
        <v>0</v>
      </c>
      <c r="G128" s="13">
        <v>1</v>
      </c>
      <c r="H128" s="13">
        <v>62.5</v>
      </c>
      <c r="J128" s="19"/>
    </row>
    <row r="129" spans="1:10">
      <c r="A129" s="2">
        <v>63</v>
      </c>
      <c r="B129" s="9" t="s">
        <v>74</v>
      </c>
      <c r="C129" s="9" t="s">
        <v>81</v>
      </c>
      <c r="D129" s="4" t="s">
        <v>17</v>
      </c>
      <c r="E129" s="13">
        <v>0</v>
      </c>
      <c r="F129" s="7">
        <v>0</v>
      </c>
      <c r="G129" s="13">
        <v>3</v>
      </c>
      <c r="H129" s="13">
        <v>109.2</v>
      </c>
    </row>
    <row r="130" spans="1:10">
      <c r="A130" s="2">
        <v>84</v>
      </c>
      <c r="B130" s="9" t="s">
        <v>102</v>
      </c>
      <c r="C130" s="9" t="s">
        <v>108</v>
      </c>
      <c r="D130" s="4" t="s">
        <v>17</v>
      </c>
      <c r="E130" s="13">
        <v>0</v>
      </c>
      <c r="F130" s="13">
        <v>0</v>
      </c>
      <c r="G130" s="13">
        <v>3</v>
      </c>
      <c r="H130" s="13">
        <v>84.9</v>
      </c>
    </row>
    <row r="131" spans="1:10" ht="25.5">
      <c r="A131" s="2">
        <v>120</v>
      </c>
      <c r="B131" s="9" t="s">
        <v>141</v>
      </c>
      <c r="C131" s="9" t="s">
        <v>147</v>
      </c>
      <c r="D131" s="4" t="s">
        <v>31</v>
      </c>
      <c r="E131" s="15">
        <v>3</v>
      </c>
      <c r="F131" s="51">
        <v>17.7</v>
      </c>
      <c r="G131" s="13">
        <v>12</v>
      </c>
      <c r="H131" s="13">
        <v>98.4</v>
      </c>
      <c r="J131" s="19"/>
    </row>
    <row r="132" spans="1:10">
      <c r="A132" s="2">
        <v>34</v>
      </c>
      <c r="B132" s="9" t="s">
        <v>45</v>
      </c>
      <c r="C132" s="9" t="s">
        <v>51</v>
      </c>
      <c r="D132" s="4" t="s">
        <v>17</v>
      </c>
      <c r="E132" s="15">
        <v>2</v>
      </c>
      <c r="F132" s="51">
        <v>8.3000000000000007</v>
      </c>
      <c r="G132" s="13">
        <v>4</v>
      </c>
      <c r="H132" s="13">
        <v>62.3</v>
      </c>
    </row>
    <row r="133" spans="1:10">
      <c r="A133" s="2">
        <v>8</v>
      </c>
      <c r="B133" s="9" t="s">
        <v>14</v>
      </c>
      <c r="C133" s="9" t="s">
        <v>23</v>
      </c>
      <c r="D133" s="4" t="s">
        <v>17</v>
      </c>
      <c r="E133" s="13">
        <v>0</v>
      </c>
      <c r="F133" s="13">
        <v>0</v>
      </c>
      <c r="G133" s="13">
        <v>3</v>
      </c>
      <c r="H133" s="13">
        <v>63.8</v>
      </c>
      <c r="J133" s="19"/>
    </row>
    <row r="134" spans="1:10">
      <c r="A134" s="2">
        <v>105</v>
      </c>
      <c r="B134" s="9" t="s">
        <v>120</v>
      </c>
      <c r="C134" s="9" t="s">
        <v>131</v>
      </c>
      <c r="D134" s="4" t="s">
        <v>17</v>
      </c>
      <c r="E134" s="13">
        <v>0</v>
      </c>
      <c r="F134" s="13">
        <v>0</v>
      </c>
      <c r="G134" s="13">
        <v>4</v>
      </c>
      <c r="H134" s="13">
        <v>91.8</v>
      </c>
    </row>
    <row r="135" spans="1:10">
      <c r="A135" s="2">
        <v>125</v>
      </c>
      <c r="B135" s="9" t="s">
        <v>148</v>
      </c>
      <c r="C135" s="9" t="s">
        <v>153</v>
      </c>
      <c r="D135" s="4" t="s">
        <v>16</v>
      </c>
      <c r="E135" s="15">
        <v>1</v>
      </c>
      <c r="F135" s="51">
        <v>9.5</v>
      </c>
      <c r="G135" s="13">
        <v>5</v>
      </c>
      <c r="H135" s="13">
        <v>71.400000000000006</v>
      </c>
      <c r="J135" s="19"/>
    </row>
    <row r="136" spans="1:10">
      <c r="A136" s="2">
        <v>90</v>
      </c>
      <c r="B136" s="9" t="s">
        <v>109</v>
      </c>
      <c r="C136" s="9" t="s">
        <v>114</v>
      </c>
      <c r="D136" s="4" t="s">
        <v>17</v>
      </c>
      <c r="E136" s="13">
        <v>0</v>
      </c>
      <c r="F136" s="7">
        <v>0</v>
      </c>
      <c r="G136" s="13">
        <v>4</v>
      </c>
      <c r="H136" s="13">
        <v>70.599999999999994</v>
      </c>
    </row>
    <row r="137" spans="1:10">
      <c r="A137" s="2">
        <v>64</v>
      </c>
      <c r="B137" s="9" t="s">
        <v>74</v>
      </c>
      <c r="C137" s="9" t="s">
        <v>82</v>
      </c>
      <c r="D137" s="4" t="s">
        <v>17</v>
      </c>
      <c r="E137" s="13">
        <v>0</v>
      </c>
      <c r="F137" s="13">
        <v>0</v>
      </c>
      <c r="G137" s="13">
        <v>6</v>
      </c>
      <c r="H137" s="13">
        <v>93.9</v>
      </c>
    </row>
    <row r="138" spans="1:10">
      <c r="A138" s="2">
        <v>113</v>
      </c>
      <c r="B138" s="9" t="s">
        <v>132</v>
      </c>
      <c r="C138" s="9" t="s">
        <v>139</v>
      </c>
      <c r="D138" s="4" t="s">
        <v>17</v>
      </c>
      <c r="E138" s="13">
        <v>0</v>
      </c>
      <c r="F138" s="13">
        <v>0</v>
      </c>
      <c r="G138" s="13">
        <v>2</v>
      </c>
      <c r="H138" s="13">
        <v>81.900000000000006</v>
      </c>
    </row>
    <row r="139" spans="1:10" ht="25.5">
      <c r="A139" s="2">
        <v>94</v>
      </c>
      <c r="B139" s="9" t="s">
        <v>115</v>
      </c>
      <c r="C139" s="9" t="s">
        <v>119</v>
      </c>
      <c r="D139" s="4" t="s">
        <v>31</v>
      </c>
      <c r="E139" s="15">
        <v>1</v>
      </c>
      <c r="F139" s="51">
        <v>10.7</v>
      </c>
      <c r="G139" s="13">
        <v>7</v>
      </c>
      <c r="H139" s="13">
        <v>96.8</v>
      </c>
      <c r="J139" s="19"/>
    </row>
    <row r="140" spans="1:10">
      <c r="A140" s="2">
        <v>138</v>
      </c>
      <c r="B140" s="9" t="s">
        <v>154</v>
      </c>
      <c r="C140" s="9" t="s">
        <v>166</v>
      </c>
      <c r="D140" s="4" t="s">
        <v>17</v>
      </c>
      <c r="E140" s="15">
        <v>1</v>
      </c>
      <c r="F140" s="13">
        <v>27.2</v>
      </c>
      <c r="G140" s="13">
        <v>6</v>
      </c>
      <c r="H140" s="13">
        <v>93.5</v>
      </c>
      <c r="J140" s="19"/>
    </row>
    <row r="141" spans="1:10">
      <c r="A141" s="2">
        <v>9</v>
      </c>
      <c r="B141" s="9" t="s">
        <v>14</v>
      </c>
      <c r="C141" s="9" t="s">
        <v>24</v>
      </c>
      <c r="D141" s="4" t="s">
        <v>17</v>
      </c>
      <c r="E141" s="15">
        <v>1</v>
      </c>
      <c r="F141" s="51">
        <v>9.1</v>
      </c>
      <c r="G141" s="13">
        <v>3</v>
      </c>
      <c r="H141" s="13">
        <v>110.4</v>
      </c>
      <c r="J141" s="19"/>
    </row>
    <row r="142" spans="1:10">
      <c r="A142" s="2">
        <v>19</v>
      </c>
      <c r="B142" s="9" t="s">
        <v>25</v>
      </c>
      <c r="C142" s="9" t="s">
        <v>35</v>
      </c>
      <c r="D142" s="4" t="s">
        <v>17</v>
      </c>
      <c r="E142" s="13">
        <v>0</v>
      </c>
      <c r="F142" s="13">
        <v>0</v>
      </c>
      <c r="G142" s="13">
        <v>2</v>
      </c>
      <c r="H142" s="13">
        <v>67.2</v>
      </c>
    </row>
    <row r="143" spans="1:10">
      <c r="A143" s="2">
        <v>40</v>
      </c>
      <c r="B143" s="9" t="s">
        <v>52</v>
      </c>
      <c r="C143" s="9" t="s">
        <v>57</v>
      </c>
      <c r="D143" s="4" t="s">
        <v>17</v>
      </c>
      <c r="E143" s="13">
        <v>0</v>
      </c>
      <c r="F143" s="13">
        <v>0</v>
      </c>
      <c r="G143" s="13">
        <v>4</v>
      </c>
      <c r="H143" s="13">
        <v>70.900000000000006</v>
      </c>
    </row>
    <row r="144" spans="1:10">
      <c r="A144" s="2">
        <v>114</v>
      </c>
      <c r="B144" s="9" t="s">
        <v>132</v>
      </c>
      <c r="C144" s="9" t="s">
        <v>140</v>
      </c>
      <c r="D144" s="4" t="s">
        <v>17</v>
      </c>
      <c r="E144" s="15">
        <v>3</v>
      </c>
      <c r="F144" s="51">
        <v>12.3</v>
      </c>
      <c r="G144" s="13">
        <v>11</v>
      </c>
      <c r="H144" s="13">
        <v>66.3</v>
      </c>
      <c r="J144" s="19"/>
    </row>
    <row r="145" spans="1:10">
      <c r="A145" s="2">
        <v>55</v>
      </c>
      <c r="B145" s="16" t="s">
        <v>65</v>
      </c>
      <c r="C145" s="16" t="s">
        <v>73</v>
      </c>
      <c r="D145" s="14" t="s">
        <v>17</v>
      </c>
      <c r="E145" s="15">
        <v>1</v>
      </c>
      <c r="F145" s="51">
        <v>9.9</v>
      </c>
      <c r="G145" s="13">
        <v>5</v>
      </c>
      <c r="H145" s="13">
        <v>80.7</v>
      </c>
      <c r="J145" s="19"/>
    </row>
    <row r="146" spans="1:10" ht="25.5">
      <c r="A146" s="17">
        <v>144</v>
      </c>
      <c r="B146" s="8" t="s">
        <v>167</v>
      </c>
      <c r="C146" s="8" t="s">
        <v>172</v>
      </c>
      <c r="D146" s="18" t="s">
        <v>31</v>
      </c>
      <c r="E146" s="15">
        <v>1</v>
      </c>
      <c r="F146" s="51">
        <v>5.6</v>
      </c>
      <c r="G146" s="13">
        <v>15</v>
      </c>
      <c r="H146" s="13">
        <v>88.5</v>
      </c>
      <c r="J146" s="19"/>
    </row>
    <row r="147" spans="1:10" s="19" customFormat="1">
      <c r="A147" s="126"/>
      <c r="B147" s="8"/>
      <c r="C147" s="8"/>
      <c r="D147" s="18"/>
      <c r="E147" s="13"/>
      <c r="F147" s="51"/>
      <c r="G147" s="13"/>
      <c r="H147" s="13"/>
    </row>
    <row r="148" spans="1:10">
      <c r="A148" s="250" t="s">
        <v>173</v>
      </c>
      <c r="B148" s="250"/>
      <c r="C148" s="250"/>
      <c r="D148" s="251"/>
      <c r="E148" s="100">
        <f>SUM(E3:E146)</f>
        <v>257</v>
      </c>
      <c r="F148" s="101"/>
      <c r="G148" s="100">
        <f>SUM(G3:G146)</f>
        <v>1084</v>
      </c>
      <c r="H148" s="105"/>
    </row>
  </sheetData>
  <autoFilter ref="A2:H2">
    <sortState ref="A3:H146">
      <sortCondition ref="C2"/>
    </sortState>
  </autoFilter>
  <mergeCells count="1">
    <mergeCell ref="A148:D14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6"/>
  <sheetViews>
    <sheetView topLeftCell="A31" workbookViewId="0">
      <selection activeCell="P1" sqref="P1"/>
    </sheetView>
  </sheetViews>
  <sheetFormatPr defaultRowHeight="15"/>
  <cols>
    <col min="2" max="2" width="14.7109375" customWidth="1"/>
    <col min="3" max="3" width="14.140625" customWidth="1"/>
    <col min="5" max="5" width="13.5703125" customWidth="1"/>
    <col min="6" max="6" width="17" customWidth="1"/>
    <col min="7" max="7" width="9.140625" style="221"/>
    <col min="8" max="8" width="11.42578125" style="19" customWidth="1"/>
    <col min="9" max="9" width="11.5703125" style="19" customWidth="1"/>
    <col min="10" max="10" width="9.140625" style="19"/>
    <col min="11" max="11" width="19.28515625" customWidth="1"/>
    <col min="12" max="12" width="14.28515625" customWidth="1"/>
    <col min="13" max="13" width="16.42578125" customWidth="1"/>
    <col min="14" max="15" width="15.85546875" customWidth="1"/>
    <col min="16" max="16" width="13.140625" customWidth="1"/>
    <col min="17" max="17" width="16" customWidth="1"/>
    <col min="18" max="18" width="12.5703125" customWidth="1"/>
  </cols>
  <sheetData>
    <row r="1" spans="1:18" ht="39" thickTop="1">
      <c r="A1" s="20" t="s">
        <v>0</v>
      </c>
      <c r="B1" s="21" t="s">
        <v>1</v>
      </c>
      <c r="C1" s="21" t="s">
        <v>2</v>
      </c>
      <c r="D1" s="21" t="s">
        <v>3</v>
      </c>
      <c r="E1" s="23" t="s">
        <v>205</v>
      </c>
      <c r="F1" s="23" t="s">
        <v>206</v>
      </c>
      <c r="G1" s="218" t="s">
        <v>207</v>
      </c>
      <c r="H1" s="23" t="s">
        <v>471</v>
      </c>
      <c r="I1" s="23" t="s">
        <v>472</v>
      </c>
      <c r="J1" s="23" t="s">
        <v>473</v>
      </c>
      <c r="K1" s="23" t="s">
        <v>208</v>
      </c>
      <c r="L1" s="23" t="s">
        <v>209</v>
      </c>
      <c r="M1" s="23" t="s">
        <v>210</v>
      </c>
      <c r="N1" s="23" t="s">
        <v>211</v>
      </c>
      <c r="O1" s="23" t="s">
        <v>552</v>
      </c>
      <c r="P1" s="23" t="s">
        <v>579</v>
      </c>
      <c r="Q1" s="23" t="s">
        <v>212</v>
      </c>
      <c r="R1" s="23" t="s">
        <v>213</v>
      </c>
    </row>
    <row r="2" spans="1:18" ht="15.75" thickBot="1">
      <c r="A2" s="25" t="s">
        <v>177</v>
      </c>
      <c r="B2" s="26" t="s">
        <v>177</v>
      </c>
      <c r="C2" s="26" t="s">
        <v>177</v>
      </c>
      <c r="D2" s="27"/>
      <c r="E2" s="28"/>
      <c r="F2" s="28"/>
      <c r="G2" s="219"/>
      <c r="H2" s="28"/>
      <c r="I2" s="28"/>
      <c r="J2" s="28"/>
      <c r="K2" s="38"/>
      <c r="L2" s="28"/>
      <c r="M2" s="28"/>
      <c r="N2" s="28"/>
      <c r="O2" s="28"/>
      <c r="P2" s="28"/>
      <c r="Q2" s="28"/>
      <c r="R2" s="62"/>
    </row>
    <row r="3" spans="1:18" ht="26.25" thickTop="1">
      <c r="A3" s="30">
        <v>1</v>
      </c>
      <c r="B3" s="31" t="s">
        <v>14</v>
      </c>
      <c r="C3" s="31" t="s">
        <v>15</v>
      </c>
      <c r="D3" s="42" t="s">
        <v>16</v>
      </c>
      <c r="E3" s="47">
        <v>1</v>
      </c>
      <c r="F3" s="71">
        <v>1</v>
      </c>
      <c r="G3" s="220"/>
      <c r="H3" s="63"/>
      <c r="I3" s="63"/>
      <c r="J3" s="63"/>
      <c r="K3" s="212">
        <v>1</v>
      </c>
      <c r="L3" s="135"/>
      <c r="M3" s="71"/>
      <c r="N3" s="71"/>
      <c r="O3" s="71">
        <v>1</v>
      </c>
      <c r="P3" s="71">
        <v>3</v>
      </c>
      <c r="Q3" s="135" t="s">
        <v>553</v>
      </c>
      <c r="R3" s="70"/>
    </row>
    <row r="4" spans="1:18" ht="25.5">
      <c r="A4" s="30">
        <v>2</v>
      </c>
      <c r="B4" s="31" t="s">
        <v>14</v>
      </c>
      <c r="C4" s="31" t="s">
        <v>15</v>
      </c>
      <c r="D4" s="42" t="s">
        <v>17</v>
      </c>
      <c r="E4" s="47">
        <v>1</v>
      </c>
      <c r="F4" s="71"/>
      <c r="G4" s="220"/>
      <c r="H4" s="63"/>
      <c r="I4" s="63"/>
      <c r="J4" s="63"/>
      <c r="K4" s="212">
        <v>1</v>
      </c>
      <c r="L4" s="135"/>
      <c r="M4" s="71"/>
      <c r="N4" s="71"/>
      <c r="O4" s="71"/>
      <c r="P4" s="71">
        <v>3</v>
      </c>
      <c r="Q4" s="135"/>
      <c r="R4" s="70">
        <v>1</v>
      </c>
    </row>
    <row r="5" spans="1:18">
      <c r="A5" s="30">
        <v>3</v>
      </c>
      <c r="B5" s="31" t="s">
        <v>14</v>
      </c>
      <c r="C5" s="31" t="s">
        <v>18</v>
      </c>
      <c r="D5" s="42" t="s">
        <v>17</v>
      </c>
      <c r="E5" s="47"/>
      <c r="F5" s="71"/>
      <c r="G5" s="220"/>
      <c r="H5" s="63"/>
      <c r="I5" s="63"/>
      <c r="J5" s="63"/>
      <c r="K5" s="212"/>
      <c r="L5" s="135"/>
      <c r="M5" s="71"/>
      <c r="N5" s="71"/>
      <c r="O5" s="71"/>
      <c r="P5" s="71">
        <v>1</v>
      </c>
      <c r="Q5" s="135"/>
      <c r="R5" s="70"/>
    </row>
    <row r="6" spans="1:18">
      <c r="A6" s="30">
        <v>4</v>
      </c>
      <c r="B6" s="31" t="s">
        <v>14</v>
      </c>
      <c r="C6" s="31" t="s">
        <v>19</v>
      </c>
      <c r="D6" s="42" t="s">
        <v>16</v>
      </c>
      <c r="E6" s="47">
        <v>1</v>
      </c>
      <c r="F6" s="71"/>
      <c r="G6" s="220"/>
      <c r="H6" s="63"/>
      <c r="I6" s="63"/>
      <c r="J6" s="63">
        <v>1</v>
      </c>
      <c r="K6" s="212"/>
      <c r="L6" s="135"/>
      <c r="M6" s="71"/>
      <c r="N6" s="71"/>
      <c r="O6" s="71"/>
      <c r="P6" s="71">
        <v>1</v>
      </c>
      <c r="Q6" s="135">
        <v>1</v>
      </c>
      <c r="R6" s="70"/>
    </row>
    <row r="7" spans="1:18">
      <c r="A7" s="30">
        <v>5</v>
      </c>
      <c r="B7" s="31" t="s">
        <v>14</v>
      </c>
      <c r="C7" s="31" t="s">
        <v>20</v>
      </c>
      <c r="D7" s="42" t="s">
        <v>17</v>
      </c>
      <c r="E7" s="47"/>
      <c r="F7" s="71"/>
      <c r="G7" s="220"/>
      <c r="H7" s="63"/>
      <c r="I7" s="63"/>
      <c r="J7" s="63"/>
      <c r="K7" s="212"/>
      <c r="L7" s="135"/>
      <c r="M7" s="71"/>
      <c r="N7" s="71"/>
      <c r="O7" s="71"/>
      <c r="P7" s="71"/>
      <c r="Q7" s="135"/>
      <c r="R7" s="70"/>
    </row>
    <row r="8" spans="1:18">
      <c r="A8" s="30">
        <v>6</v>
      </c>
      <c r="B8" s="31" t="s">
        <v>14</v>
      </c>
      <c r="C8" s="31" t="s">
        <v>21</v>
      </c>
      <c r="D8" s="42" t="s">
        <v>16</v>
      </c>
      <c r="E8" s="47"/>
      <c r="F8" s="71">
        <v>1</v>
      </c>
      <c r="G8" s="220"/>
      <c r="H8" s="63"/>
      <c r="I8" s="63"/>
      <c r="J8" s="63"/>
      <c r="K8" s="212"/>
      <c r="L8" s="135"/>
      <c r="M8" s="71"/>
      <c r="N8" s="71"/>
      <c r="O8" s="71"/>
      <c r="P8" s="71">
        <v>1</v>
      </c>
      <c r="Q8" s="135"/>
      <c r="R8" s="70"/>
    </row>
    <row r="9" spans="1:18">
      <c r="A9" s="30">
        <v>7</v>
      </c>
      <c r="B9" s="64" t="s">
        <v>14</v>
      </c>
      <c r="C9" s="64" t="s">
        <v>22</v>
      </c>
      <c r="D9" s="67" t="s">
        <v>17</v>
      </c>
      <c r="E9" s="135"/>
      <c r="F9" s="135"/>
      <c r="G9" s="220"/>
      <c r="H9" s="212"/>
      <c r="I9" s="212"/>
      <c r="J9" s="212"/>
      <c r="K9" s="212"/>
      <c r="L9" s="135"/>
      <c r="M9" s="135"/>
      <c r="N9" s="135"/>
      <c r="O9" s="135"/>
      <c r="P9" s="135">
        <v>1</v>
      </c>
      <c r="Q9" s="135"/>
      <c r="R9" s="70"/>
    </row>
    <row r="10" spans="1:18">
      <c r="A10" s="30">
        <v>8</v>
      </c>
      <c r="B10" s="31" t="s">
        <v>14</v>
      </c>
      <c r="C10" s="31" t="s">
        <v>23</v>
      </c>
      <c r="D10" s="42" t="s">
        <v>17</v>
      </c>
      <c r="E10" s="47"/>
      <c r="F10" s="71"/>
      <c r="G10" s="220"/>
      <c r="H10" s="63"/>
      <c r="I10" s="63"/>
      <c r="J10" s="63"/>
      <c r="K10" s="212"/>
      <c r="L10" s="135"/>
      <c r="M10" s="71"/>
      <c r="N10" s="71"/>
      <c r="O10" s="71"/>
      <c r="P10" s="71">
        <v>2</v>
      </c>
      <c r="Q10" s="135"/>
      <c r="R10" s="70"/>
    </row>
    <row r="11" spans="1:18">
      <c r="A11" s="30">
        <v>9</v>
      </c>
      <c r="B11" s="31" t="s">
        <v>14</v>
      </c>
      <c r="C11" s="31" t="s">
        <v>24</v>
      </c>
      <c r="D11" s="42" t="s">
        <v>17</v>
      </c>
      <c r="E11" s="47"/>
      <c r="F11" s="71"/>
      <c r="G11" s="220"/>
      <c r="H11" s="63"/>
      <c r="I11" s="63"/>
      <c r="J11" s="63"/>
      <c r="K11" s="212"/>
      <c r="L11" s="135"/>
      <c r="M11" s="71"/>
      <c r="N11" s="71"/>
      <c r="O11" s="71"/>
      <c r="P11" s="71">
        <v>1</v>
      </c>
      <c r="Q11" s="135"/>
      <c r="R11" s="70">
        <v>1</v>
      </c>
    </row>
    <row r="12" spans="1:18">
      <c r="A12" s="30">
        <v>10</v>
      </c>
      <c r="B12" s="31" t="s">
        <v>25</v>
      </c>
      <c r="C12" s="31" t="s">
        <v>26</v>
      </c>
      <c r="D12" s="42" t="s">
        <v>17</v>
      </c>
      <c r="E12" s="47">
        <v>1</v>
      </c>
      <c r="F12" s="71"/>
      <c r="G12" s="220"/>
      <c r="H12" s="63"/>
      <c r="I12" s="63"/>
      <c r="J12" s="63"/>
      <c r="K12" s="212"/>
      <c r="L12" s="135"/>
      <c r="M12" s="71"/>
      <c r="N12" s="71"/>
      <c r="O12" s="71"/>
      <c r="P12" s="71"/>
      <c r="Q12" s="135"/>
      <c r="R12" s="70"/>
    </row>
    <row r="13" spans="1:18">
      <c r="A13" s="30">
        <v>11</v>
      </c>
      <c r="B13" s="31" t="s">
        <v>25</v>
      </c>
      <c r="C13" s="31" t="s">
        <v>27</v>
      </c>
      <c r="D13" s="42" t="s">
        <v>17</v>
      </c>
      <c r="E13" s="47"/>
      <c r="F13" s="71"/>
      <c r="G13" s="220"/>
      <c r="H13" s="63"/>
      <c r="I13" s="63"/>
      <c r="J13" s="63"/>
      <c r="K13" s="212"/>
      <c r="L13" s="135"/>
      <c r="M13" s="71"/>
      <c r="N13" s="71"/>
      <c r="O13" s="71"/>
      <c r="P13" s="71"/>
      <c r="Q13" s="135"/>
      <c r="R13" s="70">
        <v>1</v>
      </c>
    </row>
    <row r="14" spans="1:18">
      <c r="A14" s="30">
        <v>12</v>
      </c>
      <c r="B14" s="31" t="s">
        <v>25</v>
      </c>
      <c r="C14" s="31" t="s">
        <v>28</v>
      </c>
      <c r="D14" s="42" t="s">
        <v>16</v>
      </c>
      <c r="E14" s="47"/>
      <c r="F14" s="71">
        <v>1</v>
      </c>
      <c r="G14" s="220">
        <v>1</v>
      </c>
      <c r="H14" s="63"/>
      <c r="I14" s="63"/>
      <c r="J14" s="63">
        <v>1</v>
      </c>
      <c r="K14" s="212">
        <v>1</v>
      </c>
      <c r="L14" s="135"/>
      <c r="M14" s="71"/>
      <c r="N14" s="71">
        <v>1</v>
      </c>
      <c r="O14" s="71"/>
      <c r="P14" s="71">
        <v>5</v>
      </c>
      <c r="Q14" s="135">
        <v>1</v>
      </c>
      <c r="R14" s="70">
        <v>1</v>
      </c>
    </row>
    <row r="15" spans="1:18">
      <c r="A15" s="30">
        <v>13</v>
      </c>
      <c r="B15" s="31" t="s">
        <v>25</v>
      </c>
      <c r="C15" s="31" t="s">
        <v>28</v>
      </c>
      <c r="D15" s="42" t="s">
        <v>17</v>
      </c>
      <c r="E15" s="47"/>
      <c r="F15" s="71"/>
      <c r="G15" s="220"/>
      <c r="H15" s="63"/>
      <c r="I15" s="63"/>
      <c r="J15" s="63"/>
      <c r="K15" s="212"/>
      <c r="L15" s="135"/>
      <c r="M15" s="71"/>
      <c r="N15" s="71"/>
      <c r="O15" s="71"/>
      <c r="P15" s="71"/>
      <c r="Q15" s="135"/>
      <c r="R15" s="70"/>
    </row>
    <row r="16" spans="1:18">
      <c r="A16" s="30">
        <v>14</v>
      </c>
      <c r="B16" s="31" t="s">
        <v>25</v>
      </c>
      <c r="C16" s="31" t="s">
        <v>29</v>
      </c>
      <c r="D16" s="42" t="s">
        <v>17</v>
      </c>
      <c r="E16" s="47"/>
      <c r="F16" s="71"/>
      <c r="G16" s="220"/>
      <c r="H16" s="63"/>
      <c r="I16" s="63"/>
      <c r="J16" s="63"/>
      <c r="K16" s="212"/>
      <c r="L16" s="135"/>
      <c r="M16" s="71"/>
      <c r="N16" s="71"/>
      <c r="O16" s="71"/>
      <c r="P16" s="71">
        <v>1</v>
      </c>
      <c r="Q16" s="135"/>
      <c r="R16" s="70"/>
    </row>
    <row r="17" spans="1:18" ht="25.5">
      <c r="A17" s="30">
        <v>15</v>
      </c>
      <c r="B17" s="31" t="s">
        <v>25</v>
      </c>
      <c r="C17" s="31" t="s">
        <v>30</v>
      </c>
      <c r="D17" s="42" t="s">
        <v>31</v>
      </c>
      <c r="E17" s="47">
        <v>2</v>
      </c>
      <c r="F17" s="71"/>
      <c r="G17" s="220"/>
      <c r="H17" s="63"/>
      <c r="I17" s="63"/>
      <c r="J17" s="63"/>
      <c r="K17" s="212"/>
      <c r="L17" s="135"/>
      <c r="M17" s="71"/>
      <c r="N17" s="71"/>
      <c r="O17" s="71"/>
      <c r="P17" s="71">
        <v>3</v>
      </c>
      <c r="Q17" s="135"/>
      <c r="R17" s="70"/>
    </row>
    <row r="18" spans="1:18" ht="25.5">
      <c r="A18" s="30">
        <v>16</v>
      </c>
      <c r="B18" s="31" t="s">
        <v>25</v>
      </c>
      <c r="C18" s="31" t="s">
        <v>32</v>
      </c>
      <c r="D18" s="42" t="s">
        <v>31</v>
      </c>
      <c r="E18" s="47">
        <v>1</v>
      </c>
      <c r="F18" s="71"/>
      <c r="G18" s="220"/>
      <c r="H18" s="63"/>
      <c r="I18" s="63"/>
      <c r="J18" s="63"/>
      <c r="K18" s="212"/>
      <c r="L18" s="135"/>
      <c r="M18" s="71"/>
      <c r="N18" s="71"/>
      <c r="O18" s="71"/>
      <c r="P18" s="71">
        <v>3</v>
      </c>
      <c r="Q18" s="135"/>
      <c r="R18" s="70"/>
    </row>
    <row r="19" spans="1:18">
      <c r="A19" s="30">
        <v>17</v>
      </c>
      <c r="B19" s="31" t="s">
        <v>25</v>
      </c>
      <c r="C19" s="31" t="s">
        <v>33</v>
      </c>
      <c r="D19" s="42" t="s">
        <v>17</v>
      </c>
      <c r="E19" s="47"/>
      <c r="F19" s="71"/>
      <c r="G19" s="220"/>
      <c r="H19" s="63"/>
      <c r="I19" s="63"/>
      <c r="J19" s="63"/>
      <c r="K19" s="212"/>
      <c r="L19" s="135"/>
      <c r="M19" s="71"/>
      <c r="N19" s="71"/>
      <c r="O19" s="71"/>
      <c r="P19" s="71">
        <v>1</v>
      </c>
      <c r="Q19" s="135"/>
      <c r="R19" s="70"/>
    </row>
    <row r="20" spans="1:18">
      <c r="A20" s="30">
        <v>18</v>
      </c>
      <c r="B20" s="31" t="s">
        <v>25</v>
      </c>
      <c r="C20" s="31" t="s">
        <v>34</v>
      </c>
      <c r="D20" s="42" t="s">
        <v>17</v>
      </c>
      <c r="E20" s="47"/>
      <c r="F20" s="71"/>
      <c r="G20" s="220"/>
      <c r="H20" s="63"/>
      <c r="I20" s="63"/>
      <c r="J20" s="63"/>
      <c r="K20" s="212"/>
      <c r="L20" s="135"/>
      <c r="M20" s="71"/>
      <c r="N20" s="71"/>
      <c r="O20" s="71"/>
      <c r="P20" s="71"/>
      <c r="Q20" s="135"/>
      <c r="R20" s="70"/>
    </row>
    <row r="21" spans="1:18">
      <c r="A21" s="30">
        <v>19</v>
      </c>
      <c r="B21" s="31" t="s">
        <v>25</v>
      </c>
      <c r="C21" s="64" t="s">
        <v>35</v>
      </c>
      <c r="D21" s="67" t="s">
        <v>17</v>
      </c>
      <c r="E21" s="135"/>
      <c r="F21" s="135"/>
      <c r="G21" s="220"/>
      <c r="H21" s="212"/>
      <c r="I21" s="212"/>
      <c r="J21" s="212"/>
      <c r="K21" s="212"/>
      <c r="L21" s="135"/>
      <c r="M21" s="135"/>
      <c r="N21" s="135"/>
      <c r="O21" s="135"/>
      <c r="P21" s="135">
        <v>5</v>
      </c>
      <c r="Q21" s="135"/>
      <c r="R21" s="70"/>
    </row>
    <row r="22" spans="1:18" s="147" customFormat="1">
      <c r="A22" s="141">
        <v>20</v>
      </c>
      <c r="B22" s="142" t="s">
        <v>36</v>
      </c>
      <c r="C22" s="142" t="s">
        <v>37</v>
      </c>
      <c r="D22" s="143" t="s">
        <v>17</v>
      </c>
      <c r="E22" s="144"/>
      <c r="F22" s="144">
        <v>1</v>
      </c>
      <c r="G22" s="220"/>
      <c r="H22" s="145"/>
      <c r="I22" s="145"/>
      <c r="J22" s="145"/>
      <c r="K22" s="213">
        <v>1</v>
      </c>
      <c r="L22" s="144"/>
      <c r="M22" s="144"/>
      <c r="N22" s="144">
        <v>1</v>
      </c>
      <c r="O22" s="144"/>
      <c r="P22" s="144">
        <v>11</v>
      </c>
      <c r="Q22" s="144" t="s">
        <v>554</v>
      </c>
      <c r="R22" s="146"/>
    </row>
    <row r="23" spans="1:18" s="147" customFormat="1" ht="25.5">
      <c r="A23" s="141">
        <v>21</v>
      </c>
      <c r="B23" s="142" t="s">
        <v>36</v>
      </c>
      <c r="C23" s="142" t="s">
        <v>38</v>
      </c>
      <c r="D23" s="143" t="s">
        <v>17</v>
      </c>
      <c r="E23" s="144"/>
      <c r="F23" s="144"/>
      <c r="G23" s="220"/>
      <c r="H23" s="213"/>
      <c r="I23" s="213"/>
      <c r="J23" s="213"/>
      <c r="K23" s="213"/>
      <c r="L23" s="144"/>
      <c r="M23" s="144"/>
      <c r="N23" s="144"/>
      <c r="O23" s="144"/>
      <c r="P23" s="144"/>
      <c r="Q23" s="144"/>
      <c r="R23" s="146"/>
    </row>
    <row r="24" spans="1:18" s="147" customFormat="1">
      <c r="A24" s="141">
        <v>22</v>
      </c>
      <c r="B24" s="142" t="s">
        <v>36</v>
      </c>
      <c r="C24" s="142" t="s">
        <v>39</v>
      </c>
      <c r="D24" s="143" t="s">
        <v>17</v>
      </c>
      <c r="E24" s="144"/>
      <c r="F24" s="144">
        <v>1</v>
      </c>
      <c r="G24" s="220"/>
      <c r="H24" s="213"/>
      <c r="I24" s="213"/>
      <c r="J24" s="213"/>
      <c r="K24" s="213"/>
      <c r="L24" s="144"/>
      <c r="M24" s="144">
        <v>1</v>
      </c>
      <c r="N24" s="144"/>
      <c r="O24" s="144"/>
      <c r="P24" s="144"/>
      <c r="Q24" s="144" t="s">
        <v>554</v>
      </c>
      <c r="R24" s="146"/>
    </row>
    <row r="25" spans="1:18" s="147" customFormat="1" ht="25.5">
      <c r="A25" s="141">
        <v>23</v>
      </c>
      <c r="B25" s="142" t="s">
        <v>36</v>
      </c>
      <c r="C25" s="142" t="s">
        <v>40</v>
      </c>
      <c r="D25" s="143" t="s">
        <v>31</v>
      </c>
      <c r="E25" s="144"/>
      <c r="F25" s="144"/>
      <c r="G25" s="220">
        <v>2</v>
      </c>
      <c r="H25" s="213"/>
      <c r="I25" s="213"/>
      <c r="J25" s="213"/>
      <c r="K25" s="213"/>
      <c r="L25" s="144"/>
      <c r="M25" s="144"/>
      <c r="N25" s="144"/>
      <c r="O25" s="144"/>
      <c r="P25" s="144">
        <v>2</v>
      </c>
      <c r="Q25" s="144" t="s">
        <v>553</v>
      </c>
      <c r="R25" s="146">
        <v>1</v>
      </c>
    </row>
    <row r="26" spans="1:18" s="147" customFormat="1" ht="25.5">
      <c r="A26" s="141">
        <v>24</v>
      </c>
      <c r="B26" s="142" t="s">
        <v>36</v>
      </c>
      <c r="C26" s="142" t="s">
        <v>41</v>
      </c>
      <c r="D26" s="143" t="s">
        <v>17</v>
      </c>
      <c r="E26" s="144"/>
      <c r="F26" s="144">
        <v>1</v>
      </c>
      <c r="G26" s="220"/>
      <c r="H26" s="213"/>
      <c r="I26" s="213"/>
      <c r="J26" s="213"/>
      <c r="K26" s="213"/>
      <c r="L26" s="144"/>
      <c r="M26" s="144"/>
      <c r="N26" s="144"/>
      <c r="O26" s="144">
        <v>1</v>
      </c>
      <c r="P26" s="144">
        <v>3</v>
      </c>
      <c r="Q26" s="144" t="s">
        <v>553</v>
      </c>
      <c r="R26" s="146"/>
    </row>
    <row r="27" spans="1:18" s="147" customFormat="1">
      <c r="A27" s="141">
        <v>25</v>
      </c>
      <c r="B27" s="142" t="s">
        <v>36</v>
      </c>
      <c r="C27" s="142" t="s">
        <v>42</v>
      </c>
      <c r="D27" s="143" t="s">
        <v>17</v>
      </c>
      <c r="E27" s="144">
        <v>1</v>
      </c>
      <c r="F27" s="144"/>
      <c r="G27" s="220"/>
      <c r="H27" s="213"/>
      <c r="I27" s="213"/>
      <c r="J27" s="213"/>
      <c r="K27" s="213"/>
      <c r="L27" s="144"/>
      <c r="M27" s="144"/>
      <c r="N27" s="144"/>
      <c r="O27" s="144"/>
      <c r="P27" s="144">
        <v>10</v>
      </c>
      <c r="Q27" s="144" t="s">
        <v>555</v>
      </c>
      <c r="R27" s="146">
        <v>1</v>
      </c>
    </row>
    <row r="28" spans="1:18" s="147" customFormat="1">
      <c r="A28" s="141">
        <v>26</v>
      </c>
      <c r="B28" s="142" t="s">
        <v>36</v>
      </c>
      <c r="C28" s="142" t="s">
        <v>43</v>
      </c>
      <c r="D28" s="143" t="s">
        <v>17</v>
      </c>
      <c r="E28" s="144">
        <v>1</v>
      </c>
      <c r="F28" s="144"/>
      <c r="G28" s="220"/>
      <c r="H28" s="213"/>
      <c r="I28" s="213"/>
      <c r="J28" s="213"/>
      <c r="K28" s="213"/>
      <c r="L28" s="144"/>
      <c r="M28" s="144"/>
      <c r="N28" s="144"/>
      <c r="O28" s="144"/>
      <c r="P28" s="144">
        <v>2</v>
      </c>
      <c r="Q28" s="144" t="s">
        <v>553</v>
      </c>
      <c r="R28" s="146"/>
    </row>
    <row r="29" spans="1:18" s="147" customFormat="1" ht="25.5">
      <c r="A29" s="141">
        <v>27</v>
      </c>
      <c r="B29" s="142" t="s">
        <v>36</v>
      </c>
      <c r="C29" s="142" t="s">
        <v>44</v>
      </c>
      <c r="D29" s="143" t="s">
        <v>31</v>
      </c>
      <c r="E29" s="144"/>
      <c r="F29" s="144">
        <v>1</v>
      </c>
      <c r="G29" s="220"/>
      <c r="H29" s="213"/>
      <c r="I29" s="213"/>
      <c r="J29" s="213"/>
      <c r="K29" s="213">
        <v>1</v>
      </c>
      <c r="L29" s="144"/>
      <c r="M29" s="144"/>
      <c r="N29" s="144"/>
      <c r="O29" s="144">
        <v>3</v>
      </c>
      <c r="P29" s="144">
        <v>4</v>
      </c>
      <c r="Q29" s="144" t="s">
        <v>553</v>
      </c>
      <c r="R29" s="146"/>
    </row>
    <row r="30" spans="1:18">
      <c r="A30" s="30">
        <v>28</v>
      </c>
      <c r="B30" s="31" t="s">
        <v>45</v>
      </c>
      <c r="C30" s="142" t="s">
        <v>46</v>
      </c>
      <c r="D30" s="143" t="s">
        <v>16</v>
      </c>
      <c r="E30" s="144">
        <v>1</v>
      </c>
      <c r="F30" s="144">
        <v>1</v>
      </c>
      <c r="G30" s="220"/>
      <c r="H30" s="213"/>
      <c r="I30" s="213"/>
      <c r="J30" s="213">
        <v>1</v>
      </c>
      <c r="K30" s="213">
        <v>1</v>
      </c>
      <c r="L30" s="144"/>
      <c r="M30" s="144">
        <v>1</v>
      </c>
      <c r="N30" s="144"/>
      <c r="O30" s="144">
        <v>3</v>
      </c>
      <c r="P30" s="144">
        <v>3</v>
      </c>
      <c r="Q30" s="144">
        <v>1</v>
      </c>
      <c r="R30" s="146">
        <v>1</v>
      </c>
    </row>
    <row r="31" spans="1:18">
      <c r="A31" s="30">
        <v>29</v>
      </c>
      <c r="B31" s="31" t="s">
        <v>45</v>
      </c>
      <c r="C31" s="142" t="s">
        <v>46</v>
      </c>
      <c r="D31" s="143" t="s">
        <v>17</v>
      </c>
      <c r="E31" s="144"/>
      <c r="F31" s="144"/>
      <c r="G31" s="220"/>
      <c r="H31" s="213"/>
      <c r="I31" s="213"/>
      <c r="J31" s="213"/>
      <c r="K31" s="213"/>
      <c r="L31" s="144"/>
      <c r="M31" s="144"/>
      <c r="N31" s="144"/>
      <c r="O31" s="144"/>
      <c r="P31" s="144"/>
      <c r="Q31" s="144"/>
      <c r="R31" s="146"/>
    </row>
    <row r="32" spans="1:18" ht="25.5">
      <c r="A32" s="30">
        <v>30</v>
      </c>
      <c r="B32" s="31" t="s">
        <v>45</v>
      </c>
      <c r="C32" s="142" t="s">
        <v>47</v>
      </c>
      <c r="D32" s="143" t="s">
        <v>17</v>
      </c>
      <c r="E32" s="144"/>
      <c r="F32" s="144"/>
      <c r="G32" s="220"/>
      <c r="H32" s="213"/>
      <c r="I32" s="213"/>
      <c r="J32" s="213"/>
      <c r="K32" s="213"/>
      <c r="L32" s="144"/>
      <c r="M32" s="144"/>
      <c r="N32" s="144"/>
      <c r="O32" s="144"/>
      <c r="P32" s="144">
        <v>1</v>
      </c>
      <c r="Q32" s="144"/>
      <c r="R32" s="146"/>
    </row>
    <row r="33" spans="1:18">
      <c r="A33" s="30">
        <v>31</v>
      </c>
      <c r="B33" s="64" t="s">
        <v>45</v>
      </c>
      <c r="C33" s="142" t="s">
        <v>48</v>
      </c>
      <c r="D33" s="143" t="s">
        <v>17</v>
      </c>
      <c r="E33" s="144"/>
      <c r="F33" s="144"/>
      <c r="G33" s="220"/>
      <c r="H33" s="145"/>
      <c r="I33" s="145"/>
      <c r="J33" s="145"/>
      <c r="K33" s="213"/>
      <c r="L33" s="144"/>
      <c r="M33" s="144"/>
      <c r="N33" s="144">
        <v>1</v>
      </c>
      <c r="O33" s="144"/>
      <c r="P33" s="144">
        <v>7</v>
      </c>
      <c r="Q33" s="144" t="s">
        <v>553</v>
      </c>
      <c r="R33" s="146">
        <v>1</v>
      </c>
    </row>
    <row r="34" spans="1:18" ht="25.5">
      <c r="A34" s="30">
        <v>32</v>
      </c>
      <c r="B34" s="31" t="s">
        <v>45</v>
      </c>
      <c r="C34" s="142" t="s">
        <v>49</v>
      </c>
      <c r="D34" s="143" t="s">
        <v>17</v>
      </c>
      <c r="E34" s="144"/>
      <c r="F34" s="144"/>
      <c r="G34" s="220"/>
      <c r="H34" s="213"/>
      <c r="I34" s="213"/>
      <c r="J34" s="213"/>
      <c r="K34" s="213"/>
      <c r="L34" s="144"/>
      <c r="M34" s="144"/>
      <c r="N34" s="144"/>
      <c r="O34" s="144"/>
      <c r="P34" s="144">
        <v>1</v>
      </c>
      <c r="Q34" s="144"/>
      <c r="R34" s="146"/>
    </row>
    <row r="35" spans="1:18">
      <c r="A35" s="30">
        <v>33</v>
      </c>
      <c r="B35" s="64" t="s">
        <v>45</v>
      </c>
      <c r="C35" s="142" t="s">
        <v>50</v>
      </c>
      <c r="D35" s="143" t="s">
        <v>17</v>
      </c>
      <c r="E35" s="144"/>
      <c r="F35" s="144"/>
      <c r="G35" s="220"/>
      <c r="H35" s="145"/>
      <c r="I35" s="145"/>
      <c r="J35" s="145"/>
      <c r="K35" s="213"/>
      <c r="L35" s="144"/>
      <c r="M35" s="144"/>
      <c r="N35" s="144"/>
      <c r="O35" s="144"/>
      <c r="P35" s="144">
        <v>12</v>
      </c>
      <c r="Q35" s="144"/>
      <c r="R35" s="146"/>
    </row>
    <row r="36" spans="1:18">
      <c r="A36" s="30">
        <v>34</v>
      </c>
      <c r="B36" s="31" t="s">
        <v>45</v>
      </c>
      <c r="C36" s="142" t="s">
        <v>51</v>
      </c>
      <c r="D36" s="143" t="s">
        <v>17</v>
      </c>
      <c r="E36" s="144"/>
      <c r="F36" s="144"/>
      <c r="G36" s="220"/>
      <c r="H36" s="213"/>
      <c r="I36" s="213"/>
      <c r="J36" s="213"/>
      <c r="K36" s="213"/>
      <c r="L36" s="144"/>
      <c r="M36" s="144"/>
      <c r="N36" s="144"/>
      <c r="O36" s="144"/>
      <c r="P36" s="144">
        <v>1</v>
      </c>
      <c r="Q36" s="144">
        <v>1</v>
      </c>
      <c r="R36" s="146"/>
    </row>
    <row r="37" spans="1:18" ht="25.5">
      <c r="A37" s="30">
        <v>35</v>
      </c>
      <c r="B37" s="31" t="s">
        <v>52</v>
      </c>
      <c r="C37" s="31" t="s">
        <v>53</v>
      </c>
      <c r="D37" s="42" t="s">
        <v>17</v>
      </c>
      <c r="E37" s="47"/>
      <c r="F37" s="71"/>
      <c r="G37" s="220"/>
      <c r="H37" s="63"/>
      <c r="I37" s="63"/>
      <c r="J37" s="63"/>
      <c r="K37" s="212"/>
      <c r="L37" s="135"/>
      <c r="M37" s="71"/>
      <c r="N37" s="71"/>
      <c r="O37" s="71"/>
      <c r="P37" s="71"/>
      <c r="Q37" s="135"/>
      <c r="R37" s="70"/>
    </row>
    <row r="38" spans="1:18" ht="25.5">
      <c r="A38" s="30">
        <v>36</v>
      </c>
      <c r="B38" s="31" t="s">
        <v>52</v>
      </c>
      <c r="C38" s="31" t="s">
        <v>54</v>
      </c>
      <c r="D38" s="42" t="s">
        <v>16</v>
      </c>
      <c r="E38" s="47"/>
      <c r="F38" s="71">
        <v>2</v>
      </c>
      <c r="G38" s="220"/>
      <c r="H38" s="63"/>
      <c r="I38" s="63"/>
      <c r="J38" s="63"/>
      <c r="K38" s="212"/>
      <c r="L38" s="135"/>
      <c r="M38" s="71">
        <v>1</v>
      </c>
      <c r="N38" s="71"/>
      <c r="O38" s="71"/>
      <c r="P38" s="71"/>
      <c r="Q38" s="135" t="s">
        <v>553</v>
      </c>
      <c r="R38" s="70">
        <v>1</v>
      </c>
    </row>
    <row r="39" spans="1:18" ht="25.5">
      <c r="A39" s="30">
        <v>37</v>
      </c>
      <c r="B39" s="31" t="s">
        <v>52</v>
      </c>
      <c r="C39" s="31" t="s">
        <v>54</v>
      </c>
      <c r="D39" s="42" t="s">
        <v>17</v>
      </c>
      <c r="E39" s="47"/>
      <c r="F39" s="71"/>
      <c r="G39" s="220"/>
      <c r="H39" s="63"/>
      <c r="I39" s="63"/>
      <c r="J39" s="63"/>
      <c r="K39" s="212"/>
      <c r="L39" s="135"/>
      <c r="M39" s="71"/>
      <c r="N39" s="71"/>
      <c r="O39" s="71"/>
      <c r="P39" s="71">
        <v>2</v>
      </c>
      <c r="Q39" s="135" t="s">
        <v>553</v>
      </c>
      <c r="R39" s="70"/>
    </row>
    <row r="40" spans="1:18" ht="25.5">
      <c r="A40" s="30">
        <v>38</v>
      </c>
      <c r="B40" s="31" t="s">
        <v>52</v>
      </c>
      <c r="C40" s="31" t="s">
        <v>55</v>
      </c>
      <c r="D40" s="42" t="s">
        <v>31</v>
      </c>
      <c r="E40" s="47">
        <v>1</v>
      </c>
      <c r="F40" s="71"/>
      <c r="G40" s="220"/>
      <c r="H40" s="63"/>
      <c r="I40" s="63"/>
      <c r="J40" s="63"/>
      <c r="K40" s="212">
        <v>1</v>
      </c>
      <c r="L40" s="135"/>
      <c r="M40" s="71">
        <v>1</v>
      </c>
      <c r="N40" s="71"/>
      <c r="O40" s="71"/>
      <c r="P40" s="71"/>
      <c r="Q40" s="135" t="s">
        <v>553</v>
      </c>
      <c r="R40" s="70"/>
    </row>
    <row r="41" spans="1:18" ht="25.5">
      <c r="A41" s="30">
        <v>39</v>
      </c>
      <c r="B41" s="31" t="s">
        <v>52</v>
      </c>
      <c r="C41" s="31" t="s">
        <v>56</v>
      </c>
      <c r="D41" s="42" t="s">
        <v>17</v>
      </c>
      <c r="E41" s="47"/>
      <c r="F41" s="71"/>
      <c r="G41" s="220"/>
      <c r="H41" s="63"/>
      <c r="I41" s="63"/>
      <c r="J41" s="63"/>
      <c r="K41" s="212"/>
      <c r="L41" s="135"/>
      <c r="M41" s="71"/>
      <c r="N41" s="71"/>
      <c r="O41" s="71"/>
      <c r="P41" s="71"/>
      <c r="Q41" s="135"/>
      <c r="R41" s="70"/>
    </row>
    <row r="42" spans="1:18" ht="25.5">
      <c r="A42" s="30">
        <v>40</v>
      </c>
      <c r="B42" s="31" t="s">
        <v>52</v>
      </c>
      <c r="C42" s="31" t="s">
        <v>57</v>
      </c>
      <c r="D42" s="42" t="s">
        <v>17</v>
      </c>
      <c r="E42" s="47"/>
      <c r="F42" s="71"/>
      <c r="G42" s="220"/>
      <c r="H42" s="63"/>
      <c r="I42" s="63"/>
      <c r="J42" s="63"/>
      <c r="K42" s="212"/>
      <c r="L42" s="135"/>
      <c r="M42" s="71">
        <v>1</v>
      </c>
      <c r="N42" s="71"/>
      <c r="O42" s="71"/>
      <c r="P42" s="71">
        <v>1</v>
      </c>
      <c r="Q42" s="135">
        <v>1</v>
      </c>
      <c r="R42" s="70"/>
    </row>
    <row r="43" spans="1:18">
      <c r="A43" s="30">
        <v>41</v>
      </c>
      <c r="B43" s="31" t="s">
        <v>58</v>
      </c>
      <c r="C43" s="31" t="s">
        <v>59</v>
      </c>
      <c r="D43" s="42" t="s">
        <v>17</v>
      </c>
      <c r="E43" s="47"/>
      <c r="F43" s="71"/>
      <c r="G43" s="220"/>
      <c r="H43" s="63"/>
      <c r="I43" s="63"/>
      <c r="J43" s="63"/>
      <c r="K43" s="212"/>
      <c r="L43" s="135"/>
      <c r="M43" s="71"/>
      <c r="N43" s="71"/>
      <c r="O43" s="71"/>
      <c r="P43" s="71">
        <v>4</v>
      </c>
      <c r="Q43" s="135"/>
      <c r="R43" s="70"/>
    </row>
    <row r="44" spans="1:18">
      <c r="A44" s="30">
        <v>42</v>
      </c>
      <c r="B44" s="31" t="s">
        <v>58</v>
      </c>
      <c r="C44" s="31" t="s">
        <v>60</v>
      </c>
      <c r="D44" s="42" t="s">
        <v>17</v>
      </c>
      <c r="E44" s="47"/>
      <c r="F44" s="71">
        <v>1</v>
      </c>
      <c r="G44" s="220"/>
      <c r="H44" s="63"/>
      <c r="I44" s="63"/>
      <c r="J44" s="63"/>
      <c r="K44" s="212">
        <v>1</v>
      </c>
      <c r="L44" s="135"/>
      <c r="M44" s="71"/>
      <c r="N44" s="71"/>
      <c r="O44" s="71"/>
      <c r="P44" s="71">
        <v>1</v>
      </c>
      <c r="Q44" s="135"/>
      <c r="R44" s="70"/>
    </row>
    <row r="45" spans="1:18" ht="25.5">
      <c r="A45" s="30">
        <v>43</v>
      </c>
      <c r="B45" s="31" t="s">
        <v>58</v>
      </c>
      <c r="C45" s="31" t="s">
        <v>61</v>
      </c>
      <c r="D45" s="42" t="s">
        <v>31</v>
      </c>
      <c r="E45" s="47"/>
      <c r="F45" s="71">
        <v>1</v>
      </c>
      <c r="G45" s="220"/>
      <c r="H45" s="63"/>
      <c r="I45" s="63"/>
      <c r="J45" s="63"/>
      <c r="K45" s="212">
        <v>1</v>
      </c>
      <c r="L45" s="135"/>
      <c r="M45" s="71"/>
      <c r="N45" s="71"/>
      <c r="O45" s="71">
        <v>1</v>
      </c>
      <c r="P45" s="71">
        <v>2</v>
      </c>
      <c r="Q45" s="135"/>
      <c r="R45" s="70"/>
    </row>
    <row r="46" spans="1:18" ht="25.5">
      <c r="A46" s="30">
        <v>44</v>
      </c>
      <c r="B46" s="31" t="s">
        <v>58</v>
      </c>
      <c r="C46" s="31" t="s">
        <v>62</v>
      </c>
      <c r="D46" s="42" t="s">
        <v>31</v>
      </c>
      <c r="E46" s="47"/>
      <c r="F46" s="71"/>
      <c r="G46" s="220"/>
      <c r="H46" s="63"/>
      <c r="I46" s="63"/>
      <c r="J46" s="63"/>
      <c r="K46" s="212"/>
      <c r="L46" s="135"/>
      <c r="M46" s="71"/>
      <c r="N46" s="71"/>
      <c r="O46" s="71"/>
      <c r="P46" s="71"/>
      <c r="Q46" s="135"/>
      <c r="R46" s="70"/>
    </row>
    <row r="47" spans="1:18">
      <c r="A47" s="30">
        <v>45</v>
      </c>
      <c r="B47" s="31" t="s">
        <v>58</v>
      </c>
      <c r="C47" s="31" t="s">
        <v>63</v>
      </c>
      <c r="D47" s="42" t="s">
        <v>17</v>
      </c>
      <c r="E47" s="47">
        <v>1</v>
      </c>
      <c r="F47" s="71"/>
      <c r="G47" s="220"/>
      <c r="H47" s="63"/>
      <c r="I47" s="63"/>
      <c r="J47" s="63"/>
      <c r="K47" s="212"/>
      <c r="L47" s="135"/>
      <c r="M47" s="71"/>
      <c r="N47" s="71"/>
      <c r="O47" s="71"/>
      <c r="P47" s="71">
        <v>2</v>
      </c>
      <c r="Q47" s="135"/>
      <c r="R47" s="70"/>
    </row>
    <row r="48" spans="1:18">
      <c r="A48" s="30">
        <v>46</v>
      </c>
      <c r="B48" s="31" t="s">
        <v>58</v>
      </c>
      <c r="C48" s="31" t="s">
        <v>64</v>
      </c>
      <c r="D48" s="42" t="s">
        <v>17</v>
      </c>
      <c r="E48" s="47"/>
      <c r="F48" s="71">
        <v>1</v>
      </c>
      <c r="G48" s="220"/>
      <c r="H48" s="63"/>
      <c r="I48" s="63"/>
      <c r="J48" s="63"/>
      <c r="K48" s="212"/>
      <c r="L48" s="135"/>
      <c r="M48" s="71">
        <v>1</v>
      </c>
      <c r="N48" s="71"/>
      <c r="O48" s="71"/>
      <c r="P48" s="71">
        <v>7</v>
      </c>
      <c r="Q48" s="135"/>
      <c r="R48" s="70"/>
    </row>
    <row r="49" spans="1:18" ht="25.5">
      <c r="A49" s="30">
        <v>47</v>
      </c>
      <c r="B49" s="31" t="s">
        <v>65</v>
      </c>
      <c r="C49" s="31" t="s">
        <v>66</v>
      </c>
      <c r="D49" s="42" t="s">
        <v>17</v>
      </c>
      <c r="E49" s="47"/>
      <c r="F49" s="71">
        <v>1</v>
      </c>
      <c r="G49" s="220"/>
      <c r="H49" s="63"/>
      <c r="I49" s="63"/>
      <c r="J49" s="63"/>
      <c r="K49" s="212"/>
      <c r="L49" s="135"/>
      <c r="M49" s="71"/>
      <c r="N49" s="71"/>
      <c r="O49" s="71"/>
      <c r="P49" s="71">
        <v>1</v>
      </c>
      <c r="Q49" s="135" t="s">
        <v>553</v>
      </c>
      <c r="R49" s="70"/>
    </row>
    <row r="50" spans="1:18" ht="25.5">
      <c r="A50" s="30">
        <v>48</v>
      </c>
      <c r="B50" s="31" t="s">
        <v>65</v>
      </c>
      <c r="C50" s="31" t="s">
        <v>67</v>
      </c>
      <c r="D50" s="42" t="s">
        <v>31</v>
      </c>
      <c r="E50" s="47"/>
      <c r="F50" s="71">
        <v>1</v>
      </c>
      <c r="G50" s="220"/>
      <c r="H50" s="63"/>
      <c r="I50" s="63"/>
      <c r="J50" s="63"/>
      <c r="K50" s="212"/>
      <c r="L50" s="135"/>
      <c r="M50" s="71"/>
      <c r="N50" s="71"/>
      <c r="O50" s="71"/>
      <c r="P50" s="71">
        <v>1</v>
      </c>
      <c r="Q50" s="135" t="s">
        <v>553</v>
      </c>
      <c r="R50" s="70">
        <v>1</v>
      </c>
    </row>
    <row r="51" spans="1:18">
      <c r="A51" s="30">
        <v>49</v>
      </c>
      <c r="B51" s="31" t="s">
        <v>65</v>
      </c>
      <c r="C51" s="31" t="s">
        <v>68</v>
      </c>
      <c r="D51" s="42" t="s">
        <v>16</v>
      </c>
      <c r="E51" s="47" t="s">
        <v>547</v>
      </c>
      <c r="F51" s="71">
        <v>1</v>
      </c>
      <c r="G51" s="220">
        <v>1</v>
      </c>
      <c r="H51" s="63"/>
      <c r="I51" s="63">
        <v>1</v>
      </c>
      <c r="J51" s="63">
        <v>1</v>
      </c>
      <c r="K51" s="212">
        <v>1</v>
      </c>
      <c r="L51" s="135">
        <v>1</v>
      </c>
      <c r="M51" s="71">
        <v>6</v>
      </c>
      <c r="N51" s="71"/>
      <c r="O51" s="71">
        <v>34</v>
      </c>
      <c r="P51" s="71">
        <v>3</v>
      </c>
      <c r="Q51" s="135" t="s">
        <v>547</v>
      </c>
      <c r="R51" s="70">
        <v>1</v>
      </c>
    </row>
    <row r="52" spans="1:18">
      <c r="A52" s="30">
        <v>50</v>
      </c>
      <c r="B52" s="31" t="s">
        <v>65</v>
      </c>
      <c r="C52" s="31" t="s">
        <v>68</v>
      </c>
      <c r="D52" s="42" t="s">
        <v>17</v>
      </c>
      <c r="E52" s="47">
        <v>1</v>
      </c>
      <c r="F52" s="71">
        <v>1</v>
      </c>
      <c r="G52" s="220"/>
      <c r="H52" s="63"/>
      <c r="I52" s="63"/>
      <c r="J52" s="63"/>
      <c r="K52" s="212"/>
      <c r="L52" s="135"/>
      <c r="M52" s="71"/>
      <c r="N52" s="71"/>
      <c r="O52" s="71"/>
      <c r="P52" s="71">
        <v>1</v>
      </c>
      <c r="Q52" s="135"/>
      <c r="R52" s="70">
        <v>1</v>
      </c>
    </row>
    <row r="53" spans="1:18" ht="25.5">
      <c r="A53" s="30">
        <v>51</v>
      </c>
      <c r="B53" s="31" t="s">
        <v>65</v>
      </c>
      <c r="C53" s="31" t="s">
        <v>69</v>
      </c>
      <c r="D53" s="42" t="s">
        <v>31</v>
      </c>
      <c r="E53" s="47">
        <v>1</v>
      </c>
      <c r="F53" s="71">
        <v>1</v>
      </c>
      <c r="G53" s="220"/>
      <c r="H53" s="63"/>
      <c r="I53" s="63"/>
      <c r="J53" s="63"/>
      <c r="K53" s="212"/>
      <c r="L53" s="135"/>
      <c r="M53" s="71"/>
      <c r="N53" s="71"/>
      <c r="O53" s="71"/>
      <c r="P53" s="71">
        <v>3</v>
      </c>
      <c r="Q53" s="135"/>
      <c r="R53" s="70">
        <v>1</v>
      </c>
    </row>
    <row r="54" spans="1:18" ht="25.5">
      <c r="A54" s="30">
        <v>52</v>
      </c>
      <c r="B54" s="31" t="s">
        <v>65</v>
      </c>
      <c r="C54" s="31" t="s">
        <v>70</v>
      </c>
      <c r="D54" s="42" t="s">
        <v>31</v>
      </c>
      <c r="E54" s="47"/>
      <c r="F54" s="71">
        <v>1</v>
      </c>
      <c r="G54" s="220"/>
      <c r="H54" s="63"/>
      <c r="I54" s="63"/>
      <c r="J54" s="63"/>
      <c r="K54" s="212"/>
      <c r="L54" s="135"/>
      <c r="M54" s="71"/>
      <c r="N54" s="71"/>
      <c r="O54" s="71"/>
      <c r="P54" s="71">
        <v>8</v>
      </c>
      <c r="Q54" s="135">
        <v>1</v>
      </c>
      <c r="R54" s="70">
        <v>1</v>
      </c>
    </row>
    <row r="55" spans="1:18" ht="25.5">
      <c r="A55" s="30">
        <v>53</v>
      </c>
      <c r="B55" s="31" t="s">
        <v>65</v>
      </c>
      <c r="C55" s="31" t="s">
        <v>71</v>
      </c>
      <c r="D55" s="42" t="s">
        <v>31</v>
      </c>
      <c r="E55" s="47">
        <v>1</v>
      </c>
      <c r="F55" s="71"/>
      <c r="G55" s="220"/>
      <c r="H55" s="63"/>
      <c r="I55" s="63"/>
      <c r="J55" s="63"/>
      <c r="K55" s="212"/>
      <c r="L55" s="135"/>
      <c r="M55" s="71"/>
      <c r="N55" s="71"/>
      <c r="O55" s="71"/>
      <c r="P55" s="71">
        <v>1</v>
      </c>
      <c r="Q55" s="135" t="s">
        <v>553</v>
      </c>
      <c r="R55" s="70"/>
    </row>
    <row r="56" spans="1:18">
      <c r="A56" s="30">
        <v>54</v>
      </c>
      <c r="B56" s="31" t="s">
        <v>65</v>
      </c>
      <c r="C56" s="31" t="s">
        <v>72</v>
      </c>
      <c r="D56" s="42" t="s">
        <v>17</v>
      </c>
      <c r="E56" s="47"/>
      <c r="F56" s="71"/>
      <c r="G56" s="220"/>
      <c r="H56" s="63"/>
      <c r="I56" s="63"/>
      <c r="J56" s="63"/>
      <c r="K56" s="212"/>
      <c r="L56" s="135"/>
      <c r="M56" s="71"/>
      <c r="N56" s="71"/>
      <c r="O56" s="71"/>
      <c r="P56" s="71">
        <v>2</v>
      </c>
      <c r="Q56" s="135"/>
      <c r="R56" s="70"/>
    </row>
    <row r="57" spans="1:18" ht="25.5">
      <c r="A57" s="30">
        <v>55</v>
      </c>
      <c r="B57" s="64" t="s">
        <v>65</v>
      </c>
      <c r="C57" s="64" t="s">
        <v>73</v>
      </c>
      <c r="D57" s="67" t="s">
        <v>17</v>
      </c>
      <c r="E57" s="47"/>
      <c r="F57" s="71"/>
      <c r="G57" s="220"/>
      <c r="H57" s="63"/>
      <c r="I57" s="63"/>
      <c r="J57" s="63"/>
      <c r="K57" s="212"/>
      <c r="L57" s="135"/>
      <c r="M57" s="71"/>
      <c r="N57" s="71"/>
      <c r="O57" s="71"/>
      <c r="P57" s="71"/>
      <c r="Q57" s="135" t="s">
        <v>553</v>
      </c>
      <c r="R57" s="70"/>
    </row>
    <row r="58" spans="1:18">
      <c r="A58" s="30">
        <v>56</v>
      </c>
      <c r="B58" s="31" t="s">
        <v>74</v>
      </c>
      <c r="C58" s="31" t="s">
        <v>75</v>
      </c>
      <c r="D58" s="42" t="s">
        <v>17</v>
      </c>
      <c r="E58" s="47">
        <v>1</v>
      </c>
      <c r="F58" s="71"/>
      <c r="G58" s="220"/>
      <c r="H58" s="63"/>
      <c r="I58" s="63"/>
      <c r="J58" s="63"/>
      <c r="K58" s="212"/>
      <c r="L58" s="135"/>
      <c r="M58" s="71"/>
      <c r="N58" s="71"/>
      <c r="O58" s="71"/>
      <c r="P58" s="71">
        <v>1</v>
      </c>
      <c r="Q58" s="135"/>
      <c r="R58" s="70"/>
    </row>
    <row r="59" spans="1:18">
      <c r="A59" s="30">
        <v>57</v>
      </c>
      <c r="B59" s="31" t="s">
        <v>74</v>
      </c>
      <c r="C59" s="31" t="s">
        <v>76</v>
      </c>
      <c r="D59" s="42" t="s">
        <v>17</v>
      </c>
      <c r="E59" s="47">
        <v>1</v>
      </c>
      <c r="F59" s="71"/>
      <c r="G59" s="220"/>
      <c r="H59" s="63"/>
      <c r="I59" s="63"/>
      <c r="J59" s="63"/>
      <c r="K59" s="212"/>
      <c r="L59" s="135"/>
      <c r="M59" s="71"/>
      <c r="N59" s="71"/>
      <c r="O59" s="71"/>
      <c r="P59" s="71">
        <v>1</v>
      </c>
      <c r="Q59" s="135"/>
      <c r="R59" s="70"/>
    </row>
    <row r="60" spans="1:18" ht="25.5">
      <c r="A60" s="30">
        <v>58</v>
      </c>
      <c r="B60" s="31" t="s">
        <v>74</v>
      </c>
      <c r="C60" s="64" t="s">
        <v>77</v>
      </c>
      <c r="D60" s="67" t="s">
        <v>31</v>
      </c>
      <c r="E60" s="135"/>
      <c r="F60" s="135"/>
      <c r="G60" s="220"/>
      <c r="H60" s="212"/>
      <c r="I60" s="212"/>
      <c r="J60" s="212"/>
      <c r="K60" s="212"/>
      <c r="L60" s="135"/>
      <c r="M60" s="135"/>
      <c r="N60" s="135"/>
      <c r="O60" s="135"/>
      <c r="P60" s="135">
        <v>1</v>
      </c>
      <c r="Q60" s="135" t="s">
        <v>553</v>
      </c>
      <c r="R60" s="70"/>
    </row>
    <row r="61" spans="1:18">
      <c r="A61" s="30">
        <v>59</v>
      </c>
      <c r="B61" s="31" t="s">
        <v>74</v>
      </c>
      <c r="C61" s="31" t="s">
        <v>78</v>
      </c>
      <c r="D61" s="42" t="s">
        <v>17</v>
      </c>
      <c r="E61" s="47"/>
      <c r="F61" s="71">
        <v>1</v>
      </c>
      <c r="G61" s="220"/>
      <c r="H61" s="63"/>
      <c r="I61" s="63"/>
      <c r="J61" s="63">
        <v>1</v>
      </c>
      <c r="K61" s="212"/>
      <c r="L61" s="135"/>
      <c r="M61" s="71"/>
      <c r="N61" s="71"/>
      <c r="O61" s="71"/>
      <c r="P61" s="71">
        <v>3</v>
      </c>
      <c r="Q61" s="135" t="s">
        <v>553</v>
      </c>
      <c r="R61" s="70"/>
    </row>
    <row r="62" spans="1:18">
      <c r="A62" s="30">
        <v>60</v>
      </c>
      <c r="B62" s="31" t="s">
        <v>74</v>
      </c>
      <c r="C62" s="31" t="s">
        <v>79</v>
      </c>
      <c r="D62" s="42" t="s">
        <v>16</v>
      </c>
      <c r="E62" s="47"/>
      <c r="F62" s="71"/>
      <c r="G62" s="220"/>
      <c r="H62" s="63"/>
      <c r="I62" s="63"/>
      <c r="J62" s="63">
        <v>1</v>
      </c>
      <c r="K62" s="212">
        <v>1</v>
      </c>
      <c r="L62" s="135"/>
      <c r="M62" s="71"/>
      <c r="N62" s="71"/>
      <c r="O62" s="71"/>
      <c r="P62" s="71">
        <v>4</v>
      </c>
      <c r="Q62" s="135">
        <v>1</v>
      </c>
      <c r="R62" s="70"/>
    </row>
    <row r="63" spans="1:18">
      <c r="A63" s="30">
        <v>61</v>
      </c>
      <c r="B63" s="64" t="s">
        <v>74</v>
      </c>
      <c r="C63" s="64" t="s">
        <v>79</v>
      </c>
      <c r="D63" s="67" t="s">
        <v>17</v>
      </c>
      <c r="E63" s="135">
        <v>1</v>
      </c>
      <c r="F63" s="135"/>
      <c r="G63" s="220"/>
      <c r="H63" s="212"/>
      <c r="I63" s="212"/>
      <c r="J63" s="212"/>
      <c r="K63" s="212"/>
      <c r="L63" s="135"/>
      <c r="M63" s="135"/>
      <c r="N63" s="135"/>
      <c r="O63" s="135"/>
      <c r="P63" s="135">
        <v>1</v>
      </c>
      <c r="Q63" s="135"/>
      <c r="R63" s="70"/>
    </row>
    <row r="64" spans="1:18" ht="25.5">
      <c r="A64" s="30">
        <v>62</v>
      </c>
      <c r="B64" s="31" t="s">
        <v>74</v>
      </c>
      <c r="C64" s="31" t="s">
        <v>80</v>
      </c>
      <c r="D64" s="42" t="s">
        <v>31</v>
      </c>
      <c r="E64" s="47">
        <v>1</v>
      </c>
      <c r="F64" s="71"/>
      <c r="G64" s="220"/>
      <c r="H64" s="63"/>
      <c r="I64" s="63"/>
      <c r="J64" s="63"/>
      <c r="K64" s="212"/>
      <c r="L64" s="135"/>
      <c r="M64" s="71"/>
      <c r="N64" s="71"/>
      <c r="O64" s="71"/>
      <c r="P64" s="71">
        <v>1</v>
      </c>
      <c r="Q64" s="135"/>
      <c r="R64" s="70"/>
    </row>
    <row r="65" spans="1:18">
      <c r="A65" s="30">
        <v>63</v>
      </c>
      <c r="B65" s="31" t="s">
        <v>74</v>
      </c>
      <c r="C65" s="31" t="s">
        <v>81</v>
      </c>
      <c r="D65" s="42" t="s">
        <v>17</v>
      </c>
      <c r="E65" s="47"/>
      <c r="F65" s="71"/>
      <c r="G65" s="220"/>
      <c r="H65" s="63"/>
      <c r="I65" s="63"/>
      <c r="J65" s="63"/>
      <c r="K65" s="212"/>
      <c r="L65" s="135"/>
      <c r="M65" s="71"/>
      <c r="N65" s="71"/>
      <c r="O65" s="71"/>
      <c r="P65" s="71">
        <v>1</v>
      </c>
      <c r="Q65" s="135"/>
      <c r="R65" s="70"/>
    </row>
    <row r="66" spans="1:18">
      <c r="A66" s="30">
        <v>64</v>
      </c>
      <c r="B66" s="31" t="s">
        <v>74</v>
      </c>
      <c r="C66" s="31" t="s">
        <v>82</v>
      </c>
      <c r="D66" s="42" t="s">
        <v>17</v>
      </c>
      <c r="E66" s="47"/>
      <c r="F66" s="71"/>
      <c r="G66" s="220"/>
      <c r="H66" s="63"/>
      <c r="I66" s="63"/>
      <c r="J66" s="63"/>
      <c r="K66" s="212"/>
      <c r="L66" s="135"/>
      <c r="M66" s="71"/>
      <c r="N66" s="71"/>
      <c r="O66" s="71"/>
      <c r="P66" s="71">
        <v>2</v>
      </c>
      <c r="Q66" s="135" t="s">
        <v>553</v>
      </c>
      <c r="R66" s="70">
        <v>1</v>
      </c>
    </row>
    <row r="67" spans="1:18">
      <c r="A67" s="30">
        <v>65</v>
      </c>
      <c r="B67" s="31" t="s">
        <v>83</v>
      </c>
      <c r="C67" s="31" t="s">
        <v>84</v>
      </c>
      <c r="D67" s="42" t="s">
        <v>16</v>
      </c>
      <c r="E67" s="47">
        <v>5</v>
      </c>
      <c r="F67" s="71" t="s">
        <v>549</v>
      </c>
      <c r="G67" s="220">
        <v>3</v>
      </c>
      <c r="H67" s="63">
        <v>1</v>
      </c>
      <c r="I67" s="63">
        <v>2</v>
      </c>
      <c r="J67" s="63">
        <v>5</v>
      </c>
      <c r="K67" s="212">
        <v>7</v>
      </c>
      <c r="L67" s="135">
        <v>1</v>
      </c>
      <c r="M67" s="71"/>
      <c r="N67" s="71">
        <v>1</v>
      </c>
      <c r="O67" s="71">
        <v>11</v>
      </c>
      <c r="P67" s="71">
        <v>13</v>
      </c>
      <c r="Q67" s="135">
        <v>9</v>
      </c>
      <c r="R67" s="70">
        <v>3</v>
      </c>
    </row>
    <row r="68" spans="1:18">
      <c r="A68" s="30">
        <v>66</v>
      </c>
      <c r="B68" s="31" t="s">
        <v>85</v>
      </c>
      <c r="C68" s="31" t="s">
        <v>86</v>
      </c>
      <c r="D68" s="42" t="s">
        <v>16</v>
      </c>
      <c r="E68" s="47" t="s">
        <v>546</v>
      </c>
      <c r="F68" s="71">
        <v>1</v>
      </c>
      <c r="G68" s="220">
        <v>3</v>
      </c>
      <c r="H68" s="63">
        <v>1</v>
      </c>
      <c r="I68" s="63">
        <v>1</v>
      </c>
      <c r="J68" s="63">
        <v>1</v>
      </c>
      <c r="K68" s="212">
        <v>1</v>
      </c>
      <c r="L68" s="135"/>
      <c r="M68" s="71">
        <v>2</v>
      </c>
      <c r="N68" s="71"/>
      <c r="O68" s="71">
        <v>2</v>
      </c>
      <c r="P68" s="71">
        <v>18</v>
      </c>
      <c r="Q68" s="135">
        <v>1</v>
      </c>
      <c r="R68" s="70">
        <v>1</v>
      </c>
    </row>
    <row r="69" spans="1:18">
      <c r="A69" s="30">
        <v>67</v>
      </c>
      <c r="B69" s="31" t="s">
        <v>87</v>
      </c>
      <c r="C69" s="31" t="s">
        <v>88</v>
      </c>
      <c r="D69" s="42" t="s">
        <v>16</v>
      </c>
      <c r="E69" s="47">
        <v>7</v>
      </c>
      <c r="F69" s="71">
        <v>6</v>
      </c>
      <c r="G69" s="220">
        <v>2</v>
      </c>
      <c r="H69" s="63">
        <v>1</v>
      </c>
      <c r="I69" s="63"/>
      <c r="J69" s="63">
        <v>1</v>
      </c>
      <c r="K69" s="212">
        <v>3</v>
      </c>
      <c r="L69" s="135">
        <v>1</v>
      </c>
      <c r="M69" s="71">
        <v>1</v>
      </c>
      <c r="N69" s="71"/>
      <c r="O69" s="71">
        <v>16</v>
      </c>
      <c r="P69" s="71">
        <v>15</v>
      </c>
      <c r="Q69" s="135">
        <v>1</v>
      </c>
      <c r="R69" s="70">
        <v>3</v>
      </c>
    </row>
    <row r="70" spans="1:18">
      <c r="A70" s="30">
        <v>68</v>
      </c>
      <c r="B70" s="31" t="s">
        <v>89</v>
      </c>
      <c r="C70" s="31" t="s">
        <v>90</v>
      </c>
      <c r="D70" s="42" t="s">
        <v>16</v>
      </c>
      <c r="E70" s="47"/>
      <c r="F70" s="71">
        <v>1</v>
      </c>
      <c r="G70" s="220">
        <v>2</v>
      </c>
      <c r="H70" s="63"/>
      <c r="I70" s="63">
        <v>1</v>
      </c>
      <c r="J70" s="63">
        <v>1</v>
      </c>
      <c r="K70" s="212">
        <v>2</v>
      </c>
      <c r="L70" s="135"/>
      <c r="M70" s="71">
        <v>2</v>
      </c>
      <c r="N70" s="71">
        <v>1</v>
      </c>
      <c r="O70" s="71">
        <v>14</v>
      </c>
      <c r="P70" s="71">
        <v>15</v>
      </c>
      <c r="Q70" s="135">
        <v>4</v>
      </c>
      <c r="R70" s="70">
        <v>3</v>
      </c>
    </row>
    <row r="71" spans="1:18">
      <c r="A71" s="30">
        <v>69</v>
      </c>
      <c r="B71" s="31" t="s">
        <v>91</v>
      </c>
      <c r="C71" s="64" t="s">
        <v>92</v>
      </c>
      <c r="D71" s="67" t="s">
        <v>17</v>
      </c>
      <c r="E71" s="135"/>
      <c r="F71" s="135"/>
      <c r="G71" s="220"/>
      <c r="H71" s="212"/>
      <c r="I71" s="212"/>
      <c r="J71" s="212"/>
      <c r="K71" s="212"/>
      <c r="L71" s="135"/>
      <c r="M71" s="135"/>
      <c r="N71" s="135"/>
      <c r="O71" s="135"/>
      <c r="P71" s="135">
        <v>3</v>
      </c>
      <c r="Q71" s="135"/>
      <c r="R71" s="70"/>
    </row>
    <row r="72" spans="1:18">
      <c r="A72" s="30">
        <v>70</v>
      </c>
      <c r="B72" s="31" t="s">
        <v>91</v>
      </c>
      <c r="C72" s="31" t="s">
        <v>93</v>
      </c>
      <c r="D72" s="42" t="s">
        <v>17</v>
      </c>
      <c r="E72" s="47"/>
      <c r="F72" s="71"/>
      <c r="G72" s="220"/>
      <c r="H72" s="63"/>
      <c r="I72" s="63"/>
      <c r="J72" s="63"/>
      <c r="K72" s="212"/>
      <c r="L72" s="135"/>
      <c r="M72" s="71"/>
      <c r="N72" s="71">
        <v>1</v>
      </c>
      <c r="O72" s="71"/>
      <c r="P72" s="71">
        <v>1</v>
      </c>
      <c r="Q72" s="135"/>
      <c r="R72" s="70">
        <v>1</v>
      </c>
    </row>
    <row r="73" spans="1:18" ht="25.5">
      <c r="A73" s="30">
        <v>71</v>
      </c>
      <c r="B73" s="31" t="s">
        <v>91</v>
      </c>
      <c r="C73" s="31" t="s">
        <v>94</v>
      </c>
      <c r="D73" s="42" t="s">
        <v>31</v>
      </c>
      <c r="E73" s="47"/>
      <c r="F73" s="71">
        <v>1</v>
      </c>
      <c r="G73" s="220">
        <v>1</v>
      </c>
      <c r="H73" s="63"/>
      <c r="I73" s="63"/>
      <c r="J73" s="63">
        <v>1</v>
      </c>
      <c r="K73" s="212"/>
      <c r="L73" s="135"/>
      <c r="M73" s="71" t="s">
        <v>550</v>
      </c>
      <c r="N73" s="71"/>
      <c r="O73" s="71">
        <v>1</v>
      </c>
      <c r="P73" s="71">
        <v>2</v>
      </c>
      <c r="Q73" s="135">
        <v>1</v>
      </c>
      <c r="R73" s="70"/>
    </row>
    <row r="74" spans="1:18" ht="25.5">
      <c r="A74" s="30">
        <v>72</v>
      </c>
      <c r="B74" s="31" t="s">
        <v>91</v>
      </c>
      <c r="C74" s="31" t="s">
        <v>95</v>
      </c>
      <c r="D74" s="42" t="s">
        <v>31</v>
      </c>
      <c r="E74" s="47"/>
      <c r="F74" s="71">
        <v>1</v>
      </c>
      <c r="G74" s="220"/>
      <c r="H74" s="63"/>
      <c r="I74" s="63"/>
      <c r="J74" s="63"/>
      <c r="K74" s="212"/>
      <c r="L74" s="135"/>
      <c r="M74" s="71">
        <v>1</v>
      </c>
      <c r="N74" s="71"/>
      <c r="O74" s="71"/>
      <c r="P74" s="71">
        <v>1</v>
      </c>
      <c r="Q74" s="135">
        <v>1</v>
      </c>
      <c r="R74" s="70"/>
    </row>
    <row r="75" spans="1:18" ht="25.5">
      <c r="A75" s="30">
        <v>73</v>
      </c>
      <c r="B75" s="31" t="s">
        <v>96</v>
      </c>
      <c r="C75" s="31" t="s">
        <v>97</v>
      </c>
      <c r="D75" s="42" t="s">
        <v>31</v>
      </c>
      <c r="E75" s="47"/>
      <c r="F75" s="71"/>
      <c r="G75" s="220"/>
      <c r="H75" s="63"/>
      <c r="I75" s="63"/>
      <c r="J75" s="63"/>
      <c r="K75" s="212"/>
      <c r="L75" s="135"/>
      <c r="M75" s="71"/>
      <c r="N75" s="71"/>
      <c r="O75" s="71"/>
      <c r="P75" s="71">
        <v>1</v>
      </c>
      <c r="Q75" s="135" t="s">
        <v>553</v>
      </c>
      <c r="R75" s="70"/>
    </row>
    <row r="76" spans="1:18" ht="25.5">
      <c r="A76" s="30">
        <v>74</v>
      </c>
      <c r="B76" s="31" t="s">
        <v>96</v>
      </c>
      <c r="C76" s="31" t="s">
        <v>98</v>
      </c>
      <c r="D76" s="42" t="s">
        <v>31</v>
      </c>
      <c r="E76" s="47"/>
      <c r="F76" s="71"/>
      <c r="G76" s="220"/>
      <c r="H76" s="63"/>
      <c r="I76" s="63"/>
      <c r="J76" s="63"/>
      <c r="K76" s="212">
        <v>1</v>
      </c>
      <c r="L76" s="135"/>
      <c r="M76" s="71"/>
      <c r="N76" s="71"/>
      <c r="O76" s="71"/>
      <c r="P76" s="71">
        <v>2</v>
      </c>
      <c r="Q76" s="135"/>
      <c r="R76" s="70"/>
    </row>
    <row r="77" spans="1:18" ht="25.5">
      <c r="A77" s="30">
        <v>75</v>
      </c>
      <c r="B77" s="31" t="s">
        <v>96</v>
      </c>
      <c r="C77" s="31" t="s">
        <v>99</v>
      </c>
      <c r="D77" s="42" t="s">
        <v>31</v>
      </c>
      <c r="E77" s="47">
        <v>1</v>
      </c>
      <c r="F77" s="71">
        <v>1</v>
      </c>
      <c r="G77" s="220"/>
      <c r="H77" s="63"/>
      <c r="I77" s="63"/>
      <c r="J77" s="63">
        <v>1</v>
      </c>
      <c r="K77" s="212">
        <v>2</v>
      </c>
      <c r="L77" s="135"/>
      <c r="M77" s="71">
        <v>1</v>
      </c>
      <c r="N77" s="71"/>
      <c r="O77" s="71"/>
      <c r="P77" s="71"/>
      <c r="Q77" s="135">
        <v>1</v>
      </c>
      <c r="R77" s="70">
        <v>1</v>
      </c>
    </row>
    <row r="78" spans="1:18">
      <c r="A78" s="30">
        <v>76</v>
      </c>
      <c r="B78" s="31" t="s">
        <v>96</v>
      </c>
      <c r="C78" s="31" t="s">
        <v>100</v>
      </c>
      <c r="D78" s="42" t="s">
        <v>17</v>
      </c>
      <c r="E78" s="47"/>
      <c r="F78" s="71"/>
      <c r="G78" s="220"/>
      <c r="H78" s="63"/>
      <c r="I78" s="63"/>
      <c r="J78" s="63"/>
      <c r="K78" s="212"/>
      <c r="L78" s="135"/>
      <c r="M78" s="71"/>
      <c r="N78" s="71"/>
      <c r="O78" s="71"/>
      <c r="P78" s="71"/>
      <c r="Q78" s="135"/>
      <c r="R78" s="70"/>
    </row>
    <row r="79" spans="1:18" ht="25.5">
      <c r="A79" s="30">
        <v>77</v>
      </c>
      <c r="B79" s="31" t="s">
        <v>96</v>
      </c>
      <c r="C79" s="31" t="s">
        <v>101</v>
      </c>
      <c r="D79" s="42" t="s">
        <v>31</v>
      </c>
      <c r="E79" s="47"/>
      <c r="F79" s="71"/>
      <c r="G79" s="220">
        <v>1</v>
      </c>
      <c r="H79" s="63">
        <v>1</v>
      </c>
      <c r="I79" s="63"/>
      <c r="J79" s="63">
        <v>1</v>
      </c>
      <c r="K79" s="212">
        <v>1</v>
      </c>
      <c r="L79" s="135"/>
      <c r="M79" s="71"/>
      <c r="N79" s="71"/>
      <c r="O79" s="71"/>
      <c r="P79" s="71">
        <v>1</v>
      </c>
      <c r="Q79" s="135" t="s">
        <v>554</v>
      </c>
      <c r="R79" s="70"/>
    </row>
    <row r="80" spans="1:18">
      <c r="A80" s="30">
        <v>78</v>
      </c>
      <c r="B80" s="31" t="s">
        <v>102</v>
      </c>
      <c r="C80" s="31" t="s">
        <v>103</v>
      </c>
      <c r="D80" s="42" t="s">
        <v>17</v>
      </c>
      <c r="E80" s="47"/>
      <c r="F80" s="71"/>
      <c r="G80" s="220"/>
      <c r="H80" s="63"/>
      <c r="I80" s="63"/>
      <c r="J80" s="63"/>
      <c r="K80" s="212"/>
      <c r="L80" s="135"/>
      <c r="M80" s="71"/>
      <c r="N80" s="71"/>
      <c r="O80" s="71"/>
      <c r="P80" s="71">
        <v>1</v>
      </c>
      <c r="Q80" s="135"/>
      <c r="R80" s="70"/>
    </row>
    <row r="81" spans="1:18">
      <c r="A81" s="30">
        <v>79</v>
      </c>
      <c r="B81" s="31" t="s">
        <v>102</v>
      </c>
      <c r="C81" s="31" t="s">
        <v>104</v>
      </c>
      <c r="D81" s="42" t="s">
        <v>17</v>
      </c>
      <c r="E81" s="47">
        <v>1</v>
      </c>
      <c r="F81" s="71"/>
      <c r="G81" s="220"/>
      <c r="H81" s="63"/>
      <c r="I81" s="63"/>
      <c r="J81" s="63"/>
      <c r="K81" s="212"/>
      <c r="L81" s="135"/>
      <c r="M81" s="71"/>
      <c r="N81" s="71"/>
      <c r="O81" s="71">
        <v>1</v>
      </c>
      <c r="P81" s="71"/>
      <c r="Q81" s="135"/>
      <c r="R81" s="70"/>
    </row>
    <row r="82" spans="1:18">
      <c r="A82" s="30">
        <v>80</v>
      </c>
      <c r="B82" s="31" t="s">
        <v>102</v>
      </c>
      <c r="C82" s="31" t="s">
        <v>105</v>
      </c>
      <c r="D82" s="42" t="s">
        <v>17</v>
      </c>
      <c r="E82" s="47"/>
      <c r="F82" s="71"/>
      <c r="G82" s="220"/>
      <c r="H82" s="63"/>
      <c r="I82" s="63"/>
      <c r="J82" s="63"/>
      <c r="K82" s="212"/>
      <c r="L82" s="135"/>
      <c r="M82" s="71"/>
      <c r="N82" s="71"/>
      <c r="O82" s="71"/>
      <c r="P82" s="71">
        <v>2</v>
      </c>
      <c r="Q82" s="135"/>
      <c r="R82" s="70"/>
    </row>
    <row r="83" spans="1:18" ht="25.5">
      <c r="A83" s="30">
        <v>81</v>
      </c>
      <c r="B83" s="31" t="s">
        <v>102</v>
      </c>
      <c r="C83" s="31" t="s">
        <v>106</v>
      </c>
      <c r="D83" s="42" t="s">
        <v>31</v>
      </c>
      <c r="E83" s="47"/>
      <c r="F83" s="71"/>
      <c r="G83" s="220"/>
      <c r="H83" s="63"/>
      <c r="I83" s="63"/>
      <c r="J83" s="63"/>
      <c r="K83" s="212">
        <v>1</v>
      </c>
      <c r="L83" s="135"/>
      <c r="M83" s="71"/>
      <c r="N83" s="71"/>
      <c r="O83" s="71"/>
      <c r="P83" s="71">
        <v>1</v>
      </c>
      <c r="Q83" s="135"/>
      <c r="R83" s="70">
        <v>1</v>
      </c>
    </row>
    <row r="84" spans="1:18">
      <c r="A84" s="30">
        <v>82</v>
      </c>
      <c r="B84" s="31" t="s">
        <v>102</v>
      </c>
      <c r="C84" s="31" t="s">
        <v>107</v>
      </c>
      <c r="D84" s="42" t="s">
        <v>16</v>
      </c>
      <c r="E84" s="47"/>
      <c r="F84" s="71">
        <v>1</v>
      </c>
      <c r="G84" s="220"/>
      <c r="H84" s="63"/>
      <c r="I84" s="63"/>
      <c r="J84" s="63">
        <v>1</v>
      </c>
      <c r="K84" s="212"/>
      <c r="L84" s="135"/>
      <c r="M84" s="71"/>
      <c r="N84" s="71">
        <v>1</v>
      </c>
      <c r="O84" s="71">
        <v>1</v>
      </c>
      <c r="P84" s="71">
        <v>1</v>
      </c>
      <c r="Q84" s="135" t="s">
        <v>553</v>
      </c>
      <c r="R84" s="70"/>
    </row>
    <row r="85" spans="1:18">
      <c r="A85" s="30">
        <v>83</v>
      </c>
      <c r="B85" s="31" t="s">
        <v>102</v>
      </c>
      <c r="C85" s="31" t="s">
        <v>107</v>
      </c>
      <c r="D85" s="42" t="s">
        <v>17</v>
      </c>
      <c r="E85" s="47"/>
      <c r="F85" s="71"/>
      <c r="G85" s="220"/>
      <c r="H85" s="63"/>
      <c r="I85" s="63"/>
      <c r="J85" s="63"/>
      <c r="K85" s="212"/>
      <c r="L85" s="135"/>
      <c r="M85" s="71"/>
      <c r="N85" s="71"/>
      <c r="O85" s="71"/>
      <c r="P85" s="71"/>
      <c r="Q85" s="135"/>
      <c r="R85" s="70"/>
    </row>
    <row r="86" spans="1:18">
      <c r="A86" s="30">
        <v>84</v>
      </c>
      <c r="B86" s="31" t="s">
        <v>102</v>
      </c>
      <c r="C86" s="31" t="s">
        <v>108</v>
      </c>
      <c r="D86" s="42" t="s">
        <v>17</v>
      </c>
      <c r="E86" s="47"/>
      <c r="F86" s="71"/>
      <c r="G86" s="220"/>
      <c r="H86" s="63"/>
      <c r="I86" s="63"/>
      <c r="J86" s="63"/>
      <c r="K86" s="212"/>
      <c r="L86" s="135"/>
      <c r="M86" s="71"/>
      <c r="N86" s="71"/>
      <c r="O86" s="71"/>
      <c r="P86" s="71">
        <v>1</v>
      </c>
      <c r="Q86" s="135"/>
      <c r="R86" s="70"/>
    </row>
    <row r="87" spans="1:18">
      <c r="A87" s="30">
        <v>85</v>
      </c>
      <c r="B87" s="31" t="s">
        <v>109</v>
      </c>
      <c r="C87" s="31" t="s">
        <v>110</v>
      </c>
      <c r="D87" s="42" t="s">
        <v>17</v>
      </c>
      <c r="E87" s="47"/>
      <c r="F87" s="71"/>
      <c r="G87" s="220"/>
      <c r="H87" s="63"/>
      <c r="I87" s="63"/>
      <c r="J87" s="63"/>
      <c r="K87" s="212"/>
      <c r="L87" s="135"/>
      <c r="M87" s="71"/>
      <c r="N87" s="71"/>
      <c r="O87" s="71"/>
      <c r="P87" s="71">
        <v>1</v>
      </c>
      <c r="Q87" s="135"/>
      <c r="R87" s="70">
        <v>1</v>
      </c>
    </row>
    <row r="88" spans="1:18">
      <c r="A88" s="30">
        <v>86</v>
      </c>
      <c r="B88" s="31" t="s">
        <v>109</v>
      </c>
      <c r="C88" s="31" t="s">
        <v>111</v>
      </c>
      <c r="D88" s="42" t="s">
        <v>17</v>
      </c>
      <c r="E88" s="47">
        <v>1</v>
      </c>
      <c r="F88" s="71"/>
      <c r="G88" s="220"/>
      <c r="H88" s="63"/>
      <c r="I88" s="63"/>
      <c r="J88" s="63"/>
      <c r="K88" s="212"/>
      <c r="L88" s="135"/>
      <c r="M88" s="71"/>
      <c r="N88" s="71"/>
      <c r="O88" s="71"/>
      <c r="P88" s="71">
        <v>1</v>
      </c>
      <c r="Q88" s="135"/>
      <c r="R88" s="70"/>
    </row>
    <row r="89" spans="1:18">
      <c r="A89" s="30">
        <v>87</v>
      </c>
      <c r="B89" s="31" t="s">
        <v>109</v>
      </c>
      <c r="C89" s="31" t="s">
        <v>112</v>
      </c>
      <c r="D89" s="42" t="s">
        <v>16</v>
      </c>
      <c r="E89" s="47">
        <v>1</v>
      </c>
      <c r="F89" s="71">
        <v>1</v>
      </c>
      <c r="G89" s="220"/>
      <c r="H89" s="63"/>
      <c r="I89" s="63"/>
      <c r="J89" s="63"/>
      <c r="K89" s="212">
        <v>1</v>
      </c>
      <c r="L89" s="135"/>
      <c r="M89" s="71"/>
      <c r="N89" s="71"/>
      <c r="O89" s="71"/>
      <c r="P89" s="71">
        <v>4</v>
      </c>
      <c r="Q89" s="135" t="s">
        <v>546</v>
      </c>
      <c r="R89" s="70"/>
    </row>
    <row r="90" spans="1:18">
      <c r="A90" s="30">
        <v>88</v>
      </c>
      <c r="B90" s="64" t="s">
        <v>109</v>
      </c>
      <c r="C90" s="64" t="s">
        <v>112</v>
      </c>
      <c r="D90" s="67" t="s">
        <v>17</v>
      </c>
      <c r="E90" s="135"/>
      <c r="F90" s="135"/>
      <c r="G90" s="220"/>
      <c r="H90" s="212"/>
      <c r="I90" s="212"/>
      <c r="J90" s="212"/>
      <c r="K90" s="212"/>
      <c r="L90" s="135"/>
      <c r="M90" s="135"/>
      <c r="N90" s="135"/>
      <c r="O90" s="135"/>
      <c r="P90" s="135"/>
      <c r="Q90" s="135"/>
      <c r="R90" s="70"/>
    </row>
    <row r="91" spans="1:18">
      <c r="A91" s="30">
        <v>89</v>
      </c>
      <c r="B91" s="31" t="s">
        <v>109</v>
      </c>
      <c r="C91" s="31" t="s">
        <v>113</v>
      </c>
      <c r="D91" s="42" t="s">
        <v>17</v>
      </c>
      <c r="E91" s="47"/>
      <c r="F91" s="71"/>
      <c r="G91" s="220"/>
      <c r="H91" s="63"/>
      <c r="I91" s="63"/>
      <c r="J91" s="63"/>
      <c r="K91" s="212"/>
      <c r="L91" s="135"/>
      <c r="M91" s="71"/>
      <c r="N91" s="71"/>
      <c r="O91" s="71"/>
      <c r="P91" s="71">
        <v>1</v>
      </c>
      <c r="Q91" s="135"/>
      <c r="R91" s="70"/>
    </row>
    <row r="92" spans="1:18">
      <c r="A92" s="30">
        <v>90</v>
      </c>
      <c r="B92" s="31" t="s">
        <v>109</v>
      </c>
      <c r="C92" s="31" t="s">
        <v>114</v>
      </c>
      <c r="D92" s="42" t="s">
        <v>17</v>
      </c>
      <c r="E92" s="47"/>
      <c r="F92" s="71"/>
      <c r="G92" s="220"/>
      <c r="H92" s="63"/>
      <c r="I92" s="63"/>
      <c r="J92" s="63"/>
      <c r="K92" s="212"/>
      <c r="L92" s="135"/>
      <c r="M92" s="71"/>
      <c r="N92" s="71"/>
      <c r="O92" s="71"/>
      <c r="P92" s="71">
        <v>2</v>
      </c>
      <c r="Q92" s="135" t="s">
        <v>553</v>
      </c>
      <c r="R92" s="70"/>
    </row>
    <row r="93" spans="1:18" ht="25.5">
      <c r="A93" s="30">
        <v>91</v>
      </c>
      <c r="B93" s="31" t="s">
        <v>115</v>
      </c>
      <c r="C93" s="31" t="s">
        <v>116</v>
      </c>
      <c r="D93" s="42" t="s">
        <v>31</v>
      </c>
      <c r="E93" s="47"/>
      <c r="F93" s="71"/>
      <c r="G93" s="220"/>
      <c r="H93" s="63"/>
      <c r="I93" s="63"/>
      <c r="J93" s="63"/>
      <c r="K93" s="212"/>
      <c r="L93" s="135"/>
      <c r="M93" s="71"/>
      <c r="N93" s="71"/>
      <c r="O93" s="71">
        <v>3</v>
      </c>
      <c r="P93" s="71">
        <v>1</v>
      </c>
      <c r="Q93" s="135" t="s">
        <v>553</v>
      </c>
      <c r="R93" s="70">
        <v>2</v>
      </c>
    </row>
    <row r="94" spans="1:18" ht="25.5">
      <c r="A94" s="30">
        <v>92</v>
      </c>
      <c r="B94" s="31" t="s">
        <v>115</v>
      </c>
      <c r="C94" s="31" t="s">
        <v>117</v>
      </c>
      <c r="D94" s="42" t="s">
        <v>31</v>
      </c>
      <c r="E94" s="47"/>
      <c r="F94" s="71"/>
      <c r="G94" s="220"/>
      <c r="H94" s="63"/>
      <c r="I94" s="63"/>
      <c r="J94" s="63"/>
      <c r="K94" s="212">
        <v>1</v>
      </c>
      <c r="L94" s="135"/>
      <c r="M94" s="71">
        <v>1</v>
      </c>
      <c r="N94" s="71"/>
      <c r="O94" s="71">
        <v>3</v>
      </c>
      <c r="P94" s="71"/>
      <c r="Q94" s="135">
        <v>1</v>
      </c>
      <c r="R94" s="70"/>
    </row>
    <row r="95" spans="1:18">
      <c r="A95" s="30">
        <v>93</v>
      </c>
      <c r="B95" s="64" t="s">
        <v>115</v>
      </c>
      <c r="C95" s="64" t="s">
        <v>118</v>
      </c>
      <c r="D95" s="67" t="s">
        <v>17</v>
      </c>
      <c r="E95" s="135"/>
      <c r="F95" s="135"/>
      <c r="G95" s="220"/>
      <c r="H95" s="212"/>
      <c r="I95" s="212"/>
      <c r="J95" s="212"/>
      <c r="K95" s="212"/>
      <c r="L95" s="135"/>
      <c r="M95" s="135"/>
      <c r="N95" s="135"/>
      <c r="O95" s="135"/>
      <c r="P95" s="135"/>
      <c r="Q95" s="135"/>
      <c r="R95" s="70"/>
    </row>
    <row r="96" spans="1:18" ht="25.5">
      <c r="A96" s="30">
        <v>94</v>
      </c>
      <c r="B96" s="31" t="s">
        <v>115</v>
      </c>
      <c r="C96" s="31" t="s">
        <v>119</v>
      </c>
      <c r="D96" s="42" t="s">
        <v>31</v>
      </c>
      <c r="E96" s="47"/>
      <c r="F96" s="71">
        <v>1</v>
      </c>
      <c r="G96" s="220"/>
      <c r="H96" s="63"/>
      <c r="I96" s="63"/>
      <c r="J96" s="63"/>
      <c r="K96" s="212"/>
      <c r="L96" s="135"/>
      <c r="M96" s="71">
        <v>1</v>
      </c>
      <c r="N96" s="71"/>
      <c r="O96" s="71">
        <v>1</v>
      </c>
      <c r="P96" s="71">
        <v>3</v>
      </c>
      <c r="Q96" s="135" t="s">
        <v>553</v>
      </c>
      <c r="R96" s="70">
        <v>1</v>
      </c>
    </row>
    <row r="97" spans="1:18">
      <c r="A97" s="30">
        <v>95</v>
      </c>
      <c r="B97" s="31" t="s">
        <v>120</v>
      </c>
      <c r="C97" s="31" t="s">
        <v>121</v>
      </c>
      <c r="D97" s="42" t="s">
        <v>17</v>
      </c>
      <c r="E97" s="47"/>
      <c r="F97" s="71"/>
      <c r="G97" s="220"/>
      <c r="H97" s="63"/>
      <c r="I97" s="63"/>
      <c r="J97" s="63"/>
      <c r="K97" s="212"/>
      <c r="L97" s="135"/>
      <c r="M97" s="71"/>
      <c r="N97" s="71"/>
      <c r="O97" s="71"/>
      <c r="P97" s="71">
        <v>1</v>
      </c>
      <c r="Q97" s="135"/>
      <c r="R97" s="70"/>
    </row>
    <row r="98" spans="1:18">
      <c r="A98" s="30">
        <v>96</v>
      </c>
      <c r="B98" s="31" t="s">
        <v>120</v>
      </c>
      <c r="C98" s="64" t="s">
        <v>122</v>
      </c>
      <c r="D98" s="67" t="s">
        <v>17</v>
      </c>
      <c r="E98" s="135"/>
      <c r="F98" s="135"/>
      <c r="G98" s="220"/>
      <c r="H98" s="212"/>
      <c r="I98" s="212"/>
      <c r="J98" s="212"/>
      <c r="K98" s="212"/>
      <c r="L98" s="135"/>
      <c r="M98" s="135"/>
      <c r="N98" s="135"/>
      <c r="O98" s="135"/>
      <c r="P98" s="135">
        <v>4</v>
      </c>
      <c r="Q98" s="135">
        <v>1</v>
      </c>
      <c r="R98" s="70"/>
    </row>
    <row r="99" spans="1:18">
      <c r="A99" s="30">
        <v>97</v>
      </c>
      <c r="B99" s="31" t="s">
        <v>120</v>
      </c>
      <c r="C99" s="31" t="s">
        <v>123</v>
      </c>
      <c r="D99" s="42" t="s">
        <v>17</v>
      </c>
      <c r="E99" s="47"/>
      <c r="F99" s="71"/>
      <c r="G99" s="220"/>
      <c r="H99" s="63"/>
      <c r="I99" s="63"/>
      <c r="J99" s="63"/>
      <c r="K99" s="212"/>
      <c r="L99" s="135"/>
      <c r="M99" s="71"/>
      <c r="N99" s="71"/>
      <c r="O99" s="71"/>
      <c r="P99" s="71">
        <v>4</v>
      </c>
      <c r="Q99" s="135" t="s">
        <v>553</v>
      </c>
      <c r="R99" s="70"/>
    </row>
    <row r="100" spans="1:18">
      <c r="A100" s="30">
        <v>98</v>
      </c>
      <c r="B100" s="31" t="s">
        <v>120</v>
      </c>
      <c r="C100" s="31" t="s">
        <v>124</v>
      </c>
      <c r="D100" s="42" t="s">
        <v>17</v>
      </c>
      <c r="E100" s="47"/>
      <c r="F100" s="71"/>
      <c r="G100" s="220"/>
      <c r="H100" s="63"/>
      <c r="I100" s="63"/>
      <c r="J100" s="63"/>
      <c r="K100" s="212"/>
      <c r="L100" s="135"/>
      <c r="M100" s="71"/>
      <c r="N100" s="71"/>
      <c r="O100" s="71"/>
      <c r="P100" s="71">
        <v>4</v>
      </c>
      <c r="Q100" s="135"/>
      <c r="R100" s="70"/>
    </row>
    <row r="101" spans="1:18">
      <c r="A101" s="30">
        <v>99</v>
      </c>
      <c r="B101" s="31" t="s">
        <v>120</v>
      </c>
      <c r="C101" s="31" t="s">
        <v>125</v>
      </c>
      <c r="D101" s="42" t="s">
        <v>17</v>
      </c>
      <c r="E101" s="47"/>
      <c r="F101" s="71"/>
      <c r="G101" s="220"/>
      <c r="H101" s="63"/>
      <c r="I101" s="63"/>
      <c r="J101" s="63"/>
      <c r="K101" s="212"/>
      <c r="L101" s="135"/>
      <c r="M101" s="71"/>
      <c r="N101" s="71"/>
      <c r="O101" s="71"/>
      <c r="P101" s="71">
        <v>1</v>
      </c>
      <c r="Q101" s="135" t="s">
        <v>553</v>
      </c>
      <c r="R101" s="70"/>
    </row>
    <row r="102" spans="1:18" ht="25.5">
      <c r="A102" s="30">
        <v>100</v>
      </c>
      <c r="B102" s="31" t="s">
        <v>120</v>
      </c>
      <c r="C102" s="31" t="s">
        <v>126</v>
      </c>
      <c r="D102" s="42" t="s">
        <v>31</v>
      </c>
      <c r="E102" s="47"/>
      <c r="F102" s="71">
        <v>1</v>
      </c>
      <c r="G102" s="220"/>
      <c r="H102" s="63"/>
      <c r="I102" s="63"/>
      <c r="J102" s="63">
        <v>1</v>
      </c>
      <c r="K102" s="212">
        <v>1</v>
      </c>
      <c r="L102" s="135"/>
      <c r="M102" s="71"/>
      <c r="N102" s="71"/>
      <c r="O102" s="71">
        <v>7</v>
      </c>
      <c r="P102" s="71">
        <v>3</v>
      </c>
      <c r="Q102" s="135"/>
      <c r="R102" s="70"/>
    </row>
    <row r="103" spans="1:18">
      <c r="A103" s="30">
        <v>101</v>
      </c>
      <c r="B103" s="31" t="s">
        <v>120</v>
      </c>
      <c r="C103" s="31" t="s">
        <v>127</v>
      </c>
      <c r="D103" s="42" t="s">
        <v>17</v>
      </c>
      <c r="E103" s="47"/>
      <c r="F103" s="71"/>
      <c r="G103" s="220"/>
      <c r="H103" s="63"/>
      <c r="I103" s="63"/>
      <c r="J103" s="63"/>
      <c r="K103" s="212"/>
      <c r="L103" s="135"/>
      <c r="M103" s="71"/>
      <c r="N103" s="71"/>
      <c r="O103" s="71"/>
      <c r="P103" s="71">
        <v>2</v>
      </c>
      <c r="Q103" s="135" t="s">
        <v>553</v>
      </c>
      <c r="R103" s="70"/>
    </row>
    <row r="104" spans="1:18">
      <c r="A104" s="30">
        <v>102</v>
      </c>
      <c r="B104" s="31" t="s">
        <v>120</v>
      </c>
      <c r="C104" s="31" t="s">
        <v>128</v>
      </c>
      <c r="D104" s="42" t="s">
        <v>17</v>
      </c>
      <c r="E104" s="47">
        <v>1</v>
      </c>
      <c r="F104" s="71"/>
      <c r="G104" s="220"/>
      <c r="H104" s="63"/>
      <c r="I104" s="63"/>
      <c r="J104" s="63"/>
      <c r="K104" s="212"/>
      <c r="L104" s="135"/>
      <c r="M104" s="71"/>
      <c r="N104" s="71"/>
      <c r="O104" s="71"/>
      <c r="P104" s="71">
        <v>2</v>
      </c>
      <c r="Q104" s="135" t="s">
        <v>553</v>
      </c>
      <c r="R104" s="70">
        <v>2</v>
      </c>
    </row>
    <row r="105" spans="1:18" ht="25.5">
      <c r="A105" s="30">
        <v>103</v>
      </c>
      <c r="B105" s="31" t="s">
        <v>120</v>
      </c>
      <c r="C105" s="31" t="s">
        <v>129</v>
      </c>
      <c r="D105" s="42" t="s">
        <v>31</v>
      </c>
      <c r="E105" s="47">
        <v>2</v>
      </c>
      <c r="F105" s="71">
        <v>1</v>
      </c>
      <c r="G105" s="220">
        <v>1</v>
      </c>
      <c r="H105" s="63"/>
      <c r="I105" s="63"/>
      <c r="J105" s="63">
        <v>1</v>
      </c>
      <c r="K105" s="212">
        <v>1</v>
      </c>
      <c r="L105" s="135"/>
      <c r="M105" s="71"/>
      <c r="N105" s="71"/>
      <c r="O105" s="71">
        <v>14</v>
      </c>
      <c r="P105" s="71">
        <v>3</v>
      </c>
      <c r="Q105" s="135">
        <v>1</v>
      </c>
      <c r="R105" s="70">
        <v>1</v>
      </c>
    </row>
    <row r="106" spans="1:18">
      <c r="A106" s="30">
        <v>104</v>
      </c>
      <c r="B106" s="31" t="s">
        <v>120</v>
      </c>
      <c r="C106" s="31" t="s">
        <v>130</v>
      </c>
      <c r="D106" s="42" t="s">
        <v>17</v>
      </c>
      <c r="E106" s="47"/>
      <c r="F106" s="71"/>
      <c r="G106" s="220"/>
      <c r="H106" s="63"/>
      <c r="I106" s="63"/>
      <c r="J106" s="63"/>
      <c r="K106" s="212"/>
      <c r="L106" s="135"/>
      <c r="M106" s="71"/>
      <c r="N106" s="71"/>
      <c r="O106" s="71"/>
      <c r="P106" s="71">
        <v>1</v>
      </c>
      <c r="Q106" s="135" t="s">
        <v>553</v>
      </c>
      <c r="R106" s="70"/>
    </row>
    <row r="107" spans="1:18">
      <c r="A107" s="30">
        <v>105</v>
      </c>
      <c r="B107" s="31" t="s">
        <v>120</v>
      </c>
      <c r="C107" s="31" t="s">
        <v>131</v>
      </c>
      <c r="D107" s="42" t="s">
        <v>17</v>
      </c>
      <c r="E107" s="47"/>
      <c r="F107" s="71"/>
      <c r="G107" s="220"/>
      <c r="H107" s="63"/>
      <c r="I107" s="63"/>
      <c r="J107" s="63"/>
      <c r="K107" s="212"/>
      <c r="L107" s="135"/>
      <c r="M107" s="71"/>
      <c r="N107" s="71"/>
      <c r="O107" s="71"/>
      <c r="P107" s="71">
        <v>4</v>
      </c>
      <c r="Q107" s="135" t="s">
        <v>553</v>
      </c>
      <c r="R107" s="70"/>
    </row>
    <row r="108" spans="1:18">
      <c r="A108" s="30">
        <v>106</v>
      </c>
      <c r="B108" s="64" t="s">
        <v>132</v>
      </c>
      <c r="C108" s="64" t="s">
        <v>133</v>
      </c>
      <c r="D108" s="67" t="s">
        <v>16</v>
      </c>
      <c r="E108" s="47"/>
      <c r="F108" s="71">
        <v>1</v>
      </c>
      <c r="G108" s="220">
        <v>1</v>
      </c>
      <c r="H108" s="63"/>
      <c r="I108" s="63"/>
      <c r="J108" s="63">
        <v>1</v>
      </c>
      <c r="K108" s="212"/>
      <c r="L108" s="135"/>
      <c r="M108" s="71"/>
      <c r="N108" s="71"/>
      <c r="O108" s="71"/>
      <c r="P108" s="71">
        <v>2</v>
      </c>
      <c r="Q108" s="135" t="s">
        <v>553</v>
      </c>
      <c r="R108" s="70"/>
    </row>
    <row r="109" spans="1:18">
      <c r="A109" s="30">
        <v>107</v>
      </c>
      <c r="B109" s="31" t="s">
        <v>132</v>
      </c>
      <c r="C109" s="31" t="s">
        <v>133</v>
      </c>
      <c r="D109" s="42" t="s">
        <v>17</v>
      </c>
      <c r="E109" s="47"/>
      <c r="F109" s="71"/>
      <c r="G109" s="220"/>
      <c r="H109" s="63"/>
      <c r="I109" s="63"/>
      <c r="J109" s="63"/>
      <c r="K109" s="212">
        <v>1</v>
      </c>
      <c r="L109" s="135"/>
      <c r="M109" s="71"/>
      <c r="N109" s="71"/>
      <c r="O109" s="71"/>
      <c r="P109" s="71">
        <v>2</v>
      </c>
      <c r="Q109" s="135"/>
      <c r="R109" s="70">
        <v>1</v>
      </c>
    </row>
    <row r="110" spans="1:18">
      <c r="A110" s="30">
        <v>108</v>
      </c>
      <c r="B110" s="31" t="s">
        <v>132</v>
      </c>
      <c r="C110" s="31" t="s">
        <v>134</v>
      </c>
      <c r="D110" s="42" t="s">
        <v>17</v>
      </c>
      <c r="E110" s="47"/>
      <c r="F110" s="71"/>
      <c r="G110" s="220"/>
      <c r="H110" s="63"/>
      <c r="I110" s="63"/>
      <c r="J110" s="63"/>
      <c r="K110" s="212"/>
      <c r="L110" s="135"/>
      <c r="M110" s="71"/>
      <c r="N110" s="71"/>
      <c r="O110" s="71"/>
      <c r="P110" s="71">
        <v>1</v>
      </c>
      <c r="Q110" s="135"/>
      <c r="R110" s="70"/>
    </row>
    <row r="111" spans="1:18">
      <c r="A111" s="30">
        <v>109</v>
      </c>
      <c r="B111" s="64" t="s">
        <v>132</v>
      </c>
      <c r="C111" s="64" t="s">
        <v>135</v>
      </c>
      <c r="D111" s="67" t="s">
        <v>17</v>
      </c>
      <c r="E111" s="47">
        <v>1</v>
      </c>
      <c r="F111" s="71"/>
      <c r="G111" s="220"/>
      <c r="H111" s="63"/>
      <c r="I111" s="63"/>
      <c r="J111" s="63"/>
      <c r="K111" s="212"/>
      <c r="L111" s="135"/>
      <c r="M111" s="71">
        <v>1</v>
      </c>
      <c r="N111" s="71"/>
      <c r="O111" s="71"/>
      <c r="P111" s="71"/>
      <c r="Q111" s="135"/>
      <c r="R111" s="70"/>
    </row>
    <row r="112" spans="1:18">
      <c r="A112" s="30">
        <v>110</v>
      </c>
      <c r="B112" s="31" t="s">
        <v>132</v>
      </c>
      <c r="C112" s="31" t="s">
        <v>136</v>
      </c>
      <c r="D112" s="42" t="s">
        <v>17</v>
      </c>
      <c r="E112" s="47">
        <v>2</v>
      </c>
      <c r="F112" s="71"/>
      <c r="G112" s="220"/>
      <c r="H112" s="63"/>
      <c r="I112" s="63"/>
      <c r="J112" s="63"/>
      <c r="K112" s="212"/>
      <c r="L112" s="135"/>
      <c r="M112" s="71"/>
      <c r="N112" s="71"/>
      <c r="O112" s="71"/>
      <c r="P112" s="71">
        <v>2</v>
      </c>
      <c r="Q112" s="135"/>
      <c r="R112" s="70">
        <v>1</v>
      </c>
    </row>
    <row r="113" spans="1:18">
      <c r="A113" s="30">
        <v>111</v>
      </c>
      <c r="B113" s="31" t="s">
        <v>132</v>
      </c>
      <c r="C113" s="31" t="s">
        <v>137</v>
      </c>
      <c r="D113" s="42" t="s">
        <v>17</v>
      </c>
      <c r="E113" s="47"/>
      <c r="F113" s="71"/>
      <c r="G113" s="220"/>
      <c r="H113" s="63"/>
      <c r="I113" s="63"/>
      <c r="J113" s="63"/>
      <c r="K113" s="212"/>
      <c r="L113" s="135"/>
      <c r="M113" s="71"/>
      <c r="N113" s="71"/>
      <c r="O113" s="71"/>
      <c r="P113" s="71">
        <v>3</v>
      </c>
      <c r="Q113" s="135" t="s">
        <v>553</v>
      </c>
      <c r="R113" s="70"/>
    </row>
    <row r="114" spans="1:18">
      <c r="A114" s="30">
        <v>112</v>
      </c>
      <c r="B114" s="31" t="s">
        <v>132</v>
      </c>
      <c r="C114" s="31" t="s">
        <v>138</v>
      </c>
      <c r="D114" s="42" t="s">
        <v>17</v>
      </c>
      <c r="E114" s="47"/>
      <c r="F114" s="71">
        <v>1</v>
      </c>
      <c r="G114" s="220"/>
      <c r="H114" s="63"/>
      <c r="I114" s="63"/>
      <c r="J114" s="63"/>
      <c r="K114" s="212"/>
      <c r="L114" s="135"/>
      <c r="M114" s="71"/>
      <c r="N114" s="71"/>
      <c r="O114" s="71"/>
      <c r="P114" s="71">
        <v>2</v>
      </c>
      <c r="Q114" s="135"/>
      <c r="R114" s="70">
        <v>1</v>
      </c>
    </row>
    <row r="115" spans="1:18" ht="25.5">
      <c r="A115" s="30">
        <v>113</v>
      </c>
      <c r="B115" s="31" t="s">
        <v>132</v>
      </c>
      <c r="C115" s="31" t="s">
        <v>139</v>
      </c>
      <c r="D115" s="42" t="s">
        <v>17</v>
      </c>
      <c r="E115" s="47"/>
      <c r="F115" s="71"/>
      <c r="G115" s="220"/>
      <c r="H115" s="63"/>
      <c r="I115" s="63"/>
      <c r="J115" s="63"/>
      <c r="K115" s="212"/>
      <c r="L115" s="135"/>
      <c r="M115" s="71"/>
      <c r="N115" s="71"/>
      <c r="O115" s="71"/>
      <c r="P115" s="71">
        <v>1</v>
      </c>
      <c r="Q115" s="135"/>
      <c r="R115" s="70">
        <v>1</v>
      </c>
    </row>
    <row r="116" spans="1:18">
      <c r="A116" s="30">
        <v>114</v>
      </c>
      <c r="B116" s="64" t="s">
        <v>132</v>
      </c>
      <c r="C116" s="64" t="s">
        <v>140</v>
      </c>
      <c r="D116" s="67" t="s">
        <v>17</v>
      </c>
      <c r="E116" s="135">
        <v>1</v>
      </c>
      <c r="F116" s="135"/>
      <c r="G116" s="220"/>
      <c r="H116" s="212"/>
      <c r="I116" s="212"/>
      <c r="J116" s="212"/>
      <c r="K116" s="212"/>
      <c r="L116" s="135"/>
      <c r="M116" s="135"/>
      <c r="N116" s="135"/>
      <c r="O116" s="135"/>
      <c r="P116" s="135">
        <v>3</v>
      </c>
      <c r="Q116" s="135" t="s">
        <v>553</v>
      </c>
      <c r="R116" s="70"/>
    </row>
    <row r="117" spans="1:18">
      <c r="A117" s="30">
        <v>115</v>
      </c>
      <c r="B117" s="31" t="s">
        <v>141</v>
      </c>
      <c r="C117" s="31" t="s">
        <v>142</v>
      </c>
      <c r="D117" s="42" t="s">
        <v>17</v>
      </c>
      <c r="E117" s="47"/>
      <c r="F117" s="71"/>
      <c r="G117" s="220"/>
      <c r="H117" s="63"/>
      <c r="I117" s="63"/>
      <c r="J117" s="63"/>
      <c r="K117" s="212"/>
      <c r="L117" s="135"/>
      <c r="M117" s="71">
        <v>1</v>
      </c>
      <c r="N117" s="71"/>
      <c r="O117" s="71"/>
      <c r="P117" s="71">
        <v>1</v>
      </c>
      <c r="Q117" s="135" t="s">
        <v>553</v>
      </c>
      <c r="R117" s="70"/>
    </row>
    <row r="118" spans="1:18">
      <c r="A118" s="30">
        <v>116</v>
      </c>
      <c r="B118" s="31" t="s">
        <v>141</v>
      </c>
      <c r="C118" s="31" t="s">
        <v>143</v>
      </c>
      <c r="D118" s="42" t="s">
        <v>17</v>
      </c>
      <c r="E118" s="47">
        <v>1</v>
      </c>
      <c r="F118" s="71"/>
      <c r="G118" s="220"/>
      <c r="H118" s="63"/>
      <c r="I118" s="63"/>
      <c r="J118" s="63"/>
      <c r="K118" s="212"/>
      <c r="L118" s="135"/>
      <c r="M118" s="71">
        <v>1</v>
      </c>
      <c r="N118" s="71"/>
      <c r="O118" s="71"/>
      <c r="P118" s="71">
        <v>4</v>
      </c>
      <c r="Q118" s="135" t="s">
        <v>553</v>
      </c>
      <c r="R118" s="70"/>
    </row>
    <row r="119" spans="1:18">
      <c r="A119" s="30">
        <v>117</v>
      </c>
      <c r="B119" s="64" t="s">
        <v>141</v>
      </c>
      <c r="C119" s="64" t="s">
        <v>144</v>
      </c>
      <c r="D119" s="67" t="s">
        <v>17</v>
      </c>
      <c r="E119" s="135"/>
      <c r="F119" s="135"/>
      <c r="G119" s="220"/>
      <c r="H119" s="212"/>
      <c r="I119" s="212"/>
      <c r="J119" s="212"/>
      <c r="K119" s="212"/>
      <c r="L119" s="135"/>
      <c r="M119" s="135">
        <v>1</v>
      </c>
      <c r="N119" s="135"/>
      <c r="O119" s="135"/>
      <c r="P119" s="135">
        <v>1</v>
      </c>
      <c r="Q119" s="135" t="s">
        <v>553</v>
      </c>
      <c r="R119" s="70"/>
    </row>
    <row r="120" spans="1:18">
      <c r="A120" s="30">
        <v>118</v>
      </c>
      <c r="B120" s="31" t="s">
        <v>141</v>
      </c>
      <c r="C120" s="31" t="s">
        <v>145</v>
      </c>
      <c r="D120" s="42" t="s">
        <v>17</v>
      </c>
      <c r="E120" s="47"/>
      <c r="F120" s="71"/>
      <c r="G120" s="220"/>
      <c r="H120" s="63"/>
      <c r="I120" s="63"/>
      <c r="J120" s="63"/>
      <c r="K120" s="212"/>
      <c r="L120" s="135"/>
      <c r="M120" s="71">
        <v>1</v>
      </c>
      <c r="N120" s="71"/>
      <c r="O120" s="71">
        <v>1</v>
      </c>
      <c r="P120" s="71">
        <v>3</v>
      </c>
      <c r="Q120" s="135" t="s">
        <v>553</v>
      </c>
      <c r="R120" s="70"/>
    </row>
    <row r="121" spans="1:18">
      <c r="A121" s="30">
        <v>119</v>
      </c>
      <c r="B121" s="31" t="s">
        <v>141</v>
      </c>
      <c r="C121" s="64" t="s">
        <v>146</v>
      </c>
      <c r="D121" s="67" t="s">
        <v>17</v>
      </c>
      <c r="E121" s="135"/>
      <c r="F121" s="135"/>
      <c r="G121" s="220"/>
      <c r="H121" s="212"/>
      <c r="I121" s="212"/>
      <c r="J121" s="212"/>
      <c r="K121" s="212"/>
      <c r="L121" s="135"/>
      <c r="M121" s="135">
        <v>1</v>
      </c>
      <c r="N121" s="135"/>
      <c r="O121" s="135"/>
      <c r="P121" s="135">
        <v>4</v>
      </c>
      <c r="Q121" s="135"/>
      <c r="R121" s="70"/>
    </row>
    <row r="122" spans="1:18" ht="25.5">
      <c r="A122" s="30">
        <v>120</v>
      </c>
      <c r="B122" s="31" t="s">
        <v>141</v>
      </c>
      <c r="C122" s="31" t="s">
        <v>147</v>
      </c>
      <c r="D122" s="42" t="s">
        <v>31</v>
      </c>
      <c r="E122" s="47">
        <v>1</v>
      </c>
      <c r="F122" s="71">
        <v>1</v>
      </c>
      <c r="G122" s="220"/>
      <c r="H122" s="63"/>
      <c r="I122" s="63"/>
      <c r="J122" s="63">
        <v>1</v>
      </c>
      <c r="K122" s="212">
        <v>1</v>
      </c>
      <c r="L122" s="135"/>
      <c r="M122" s="71"/>
      <c r="N122" s="71">
        <v>1</v>
      </c>
      <c r="O122" s="71"/>
      <c r="P122" s="71">
        <v>5</v>
      </c>
      <c r="Q122" s="135" t="s">
        <v>553</v>
      </c>
      <c r="R122" s="70">
        <v>1</v>
      </c>
    </row>
    <row r="123" spans="1:18">
      <c r="A123" s="30">
        <v>121</v>
      </c>
      <c r="B123" s="31" t="s">
        <v>148</v>
      </c>
      <c r="C123" s="31" t="s">
        <v>149</v>
      </c>
      <c r="D123" s="42" t="s">
        <v>17</v>
      </c>
      <c r="E123" s="47"/>
      <c r="F123" s="71"/>
      <c r="G123" s="220"/>
      <c r="H123" s="63"/>
      <c r="I123" s="63"/>
      <c r="J123" s="63"/>
      <c r="K123" s="212"/>
      <c r="L123" s="135"/>
      <c r="M123" s="71"/>
      <c r="N123" s="71"/>
      <c r="O123" s="71"/>
      <c r="P123" s="71">
        <v>1</v>
      </c>
      <c r="Q123" s="135"/>
      <c r="R123" s="70"/>
    </row>
    <row r="124" spans="1:18">
      <c r="A124" s="30">
        <v>122</v>
      </c>
      <c r="B124" s="31" t="s">
        <v>148</v>
      </c>
      <c r="C124" s="31" t="s">
        <v>150</v>
      </c>
      <c r="D124" s="42" t="s">
        <v>17</v>
      </c>
      <c r="E124" s="47"/>
      <c r="F124" s="71">
        <v>1</v>
      </c>
      <c r="G124" s="220"/>
      <c r="H124" s="63"/>
      <c r="I124" s="63"/>
      <c r="J124" s="63"/>
      <c r="K124" s="212"/>
      <c r="L124" s="135"/>
      <c r="M124" s="71"/>
      <c r="N124" s="71"/>
      <c r="O124" s="71"/>
      <c r="P124" s="71">
        <v>4</v>
      </c>
      <c r="Q124" s="135"/>
      <c r="R124" s="70"/>
    </row>
    <row r="125" spans="1:18">
      <c r="A125" s="30">
        <v>123</v>
      </c>
      <c r="B125" s="31" t="s">
        <v>148</v>
      </c>
      <c r="C125" s="31" t="s">
        <v>151</v>
      </c>
      <c r="D125" s="42" t="s">
        <v>17</v>
      </c>
      <c r="E125" s="47"/>
      <c r="F125" s="71"/>
      <c r="G125" s="220"/>
      <c r="H125" s="63"/>
      <c r="I125" s="63"/>
      <c r="J125" s="63"/>
      <c r="K125" s="212"/>
      <c r="L125" s="135"/>
      <c r="M125" s="71"/>
      <c r="N125" s="71"/>
      <c r="O125" s="71">
        <v>1</v>
      </c>
      <c r="P125" s="71">
        <v>14</v>
      </c>
      <c r="Q125" s="135"/>
      <c r="R125" s="70"/>
    </row>
    <row r="126" spans="1:18">
      <c r="A126" s="30">
        <v>124</v>
      </c>
      <c r="B126" s="65" t="s">
        <v>148</v>
      </c>
      <c r="C126" s="65" t="s">
        <v>152</v>
      </c>
      <c r="D126" s="68" t="s">
        <v>17</v>
      </c>
      <c r="E126" s="47"/>
      <c r="F126" s="71">
        <v>2</v>
      </c>
      <c r="G126" s="220"/>
      <c r="H126" s="63"/>
      <c r="I126" s="63"/>
      <c r="J126" s="63"/>
      <c r="K126" s="212"/>
      <c r="L126" s="135"/>
      <c r="M126" s="71"/>
      <c r="N126" s="71"/>
      <c r="O126" s="71"/>
      <c r="P126" s="71">
        <v>4</v>
      </c>
      <c r="Q126" s="135"/>
      <c r="R126" s="70"/>
    </row>
    <row r="127" spans="1:18">
      <c r="A127" s="30">
        <v>125</v>
      </c>
      <c r="B127" s="31" t="s">
        <v>148</v>
      </c>
      <c r="C127" s="31" t="s">
        <v>153</v>
      </c>
      <c r="D127" s="42" t="s">
        <v>16</v>
      </c>
      <c r="E127" s="47"/>
      <c r="F127" s="71"/>
      <c r="G127" s="220"/>
      <c r="H127" s="63"/>
      <c r="I127" s="63"/>
      <c r="J127" s="63"/>
      <c r="K127" s="212">
        <v>1</v>
      </c>
      <c r="L127" s="135"/>
      <c r="M127" s="71"/>
      <c r="N127" s="71">
        <v>1</v>
      </c>
      <c r="O127" s="71"/>
      <c r="P127" s="71">
        <v>2</v>
      </c>
      <c r="Q127" s="135" t="s">
        <v>553</v>
      </c>
      <c r="R127" s="70">
        <v>1</v>
      </c>
    </row>
    <row r="128" spans="1:18">
      <c r="A128" s="30">
        <v>126</v>
      </c>
      <c r="B128" s="31" t="s">
        <v>154</v>
      </c>
      <c r="C128" s="31" t="s">
        <v>155</v>
      </c>
      <c r="D128" s="42" t="s">
        <v>17</v>
      </c>
      <c r="E128" s="47"/>
      <c r="F128" s="71">
        <v>1</v>
      </c>
      <c r="G128" s="220"/>
      <c r="H128" s="63"/>
      <c r="I128" s="63"/>
      <c r="J128" s="63"/>
      <c r="K128" s="212"/>
      <c r="L128" s="135"/>
      <c r="M128" s="71"/>
      <c r="N128" s="71"/>
      <c r="O128" s="71"/>
      <c r="P128" s="71">
        <v>1</v>
      </c>
      <c r="Q128" s="135"/>
      <c r="R128" s="70">
        <v>1</v>
      </c>
    </row>
    <row r="129" spans="1:18">
      <c r="A129" s="30">
        <v>127</v>
      </c>
      <c r="B129" s="31" t="s">
        <v>154</v>
      </c>
      <c r="C129" s="31" t="s">
        <v>156</v>
      </c>
      <c r="D129" s="42" t="s">
        <v>17</v>
      </c>
      <c r="E129" s="47">
        <v>1</v>
      </c>
      <c r="F129" s="71"/>
      <c r="G129" s="220"/>
      <c r="H129" s="63"/>
      <c r="I129" s="63"/>
      <c r="J129" s="63"/>
      <c r="K129" s="212"/>
      <c r="L129" s="135"/>
      <c r="M129" s="71"/>
      <c r="N129" s="71"/>
      <c r="O129" s="71"/>
      <c r="P129" s="71">
        <v>1</v>
      </c>
      <c r="Q129" s="135"/>
      <c r="R129" s="70"/>
    </row>
    <row r="130" spans="1:18" ht="25.5">
      <c r="A130" s="30">
        <v>128</v>
      </c>
      <c r="B130" s="31" t="s">
        <v>154</v>
      </c>
      <c r="C130" s="31" t="s">
        <v>157</v>
      </c>
      <c r="D130" s="42" t="s">
        <v>31</v>
      </c>
      <c r="E130" s="47"/>
      <c r="F130" s="71"/>
      <c r="G130" s="220"/>
      <c r="H130" s="63"/>
      <c r="I130" s="63"/>
      <c r="J130" s="63"/>
      <c r="K130" s="212"/>
      <c r="L130" s="135"/>
      <c r="M130" s="71"/>
      <c r="N130" s="71"/>
      <c r="O130" s="71"/>
      <c r="P130" s="71">
        <v>3</v>
      </c>
      <c r="Q130" s="135"/>
      <c r="R130" s="70"/>
    </row>
    <row r="131" spans="1:18">
      <c r="A131" s="30">
        <v>129</v>
      </c>
      <c r="B131" s="31" t="s">
        <v>154</v>
      </c>
      <c r="C131" s="31" t="s">
        <v>158</v>
      </c>
      <c r="D131" s="42" t="s">
        <v>17</v>
      </c>
      <c r="E131" s="47"/>
      <c r="F131" s="71"/>
      <c r="G131" s="220"/>
      <c r="H131" s="63"/>
      <c r="I131" s="63"/>
      <c r="J131" s="63"/>
      <c r="K131" s="212"/>
      <c r="L131" s="135"/>
      <c r="M131" s="71"/>
      <c r="N131" s="71"/>
      <c r="O131" s="71"/>
      <c r="P131" s="71">
        <v>8</v>
      </c>
      <c r="Q131" s="135"/>
      <c r="R131" s="70">
        <v>1</v>
      </c>
    </row>
    <row r="132" spans="1:18" ht="25.5">
      <c r="A132" s="30">
        <v>130</v>
      </c>
      <c r="B132" s="31" t="s">
        <v>154</v>
      </c>
      <c r="C132" s="64" t="s">
        <v>159</v>
      </c>
      <c r="D132" s="67" t="s">
        <v>31</v>
      </c>
      <c r="E132" s="135"/>
      <c r="F132" s="135"/>
      <c r="G132" s="220"/>
      <c r="H132" s="212"/>
      <c r="I132" s="212"/>
      <c r="J132" s="212"/>
      <c r="K132" s="212"/>
      <c r="L132" s="135"/>
      <c r="M132" s="135"/>
      <c r="N132" s="135"/>
      <c r="O132" s="135"/>
      <c r="P132" s="135">
        <v>1</v>
      </c>
      <c r="Q132" s="135"/>
      <c r="R132" s="70"/>
    </row>
    <row r="133" spans="1:18" ht="14.25" customHeight="1">
      <c r="A133" s="30">
        <v>131</v>
      </c>
      <c r="B133" s="31" t="s">
        <v>154</v>
      </c>
      <c r="C133" s="31" t="s">
        <v>160</v>
      </c>
      <c r="D133" s="42" t="s">
        <v>17</v>
      </c>
      <c r="E133" s="47">
        <v>2</v>
      </c>
      <c r="F133" s="71"/>
      <c r="G133" s="220"/>
      <c r="H133" s="63"/>
      <c r="I133" s="63"/>
      <c r="J133" s="63"/>
      <c r="K133" s="212"/>
      <c r="L133" s="135"/>
      <c r="M133" s="71"/>
      <c r="N133" s="71"/>
      <c r="O133" s="71"/>
      <c r="P133" s="71"/>
      <c r="Q133" s="135"/>
      <c r="R133" s="70"/>
    </row>
    <row r="134" spans="1:18" ht="25.5">
      <c r="A134" s="30">
        <v>132</v>
      </c>
      <c r="B134" s="31" t="s">
        <v>154</v>
      </c>
      <c r="C134" s="31" t="s">
        <v>161</v>
      </c>
      <c r="D134" s="42" t="s">
        <v>31</v>
      </c>
      <c r="E134" s="47">
        <v>1</v>
      </c>
      <c r="F134" s="71"/>
      <c r="G134" s="220"/>
      <c r="H134" s="63"/>
      <c r="I134" s="63"/>
      <c r="J134" s="63"/>
      <c r="K134" s="212"/>
      <c r="L134" s="135"/>
      <c r="M134" s="71"/>
      <c r="N134" s="71"/>
      <c r="O134" s="71"/>
      <c r="P134" s="71"/>
      <c r="Q134" s="135"/>
      <c r="R134" s="70">
        <v>1</v>
      </c>
    </row>
    <row r="135" spans="1:18">
      <c r="A135" s="30">
        <v>133</v>
      </c>
      <c r="B135" s="31" t="s">
        <v>154</v>
      </c>
      <c r="C135" s="31" t="s">
        <v>162</v>
      </c>
      <c r="D135" s="42" t="s">
        <v>16</v>
      </c>
      <c r="E135" s="47"/>
      <c r="F135" s="71">
        <v>1</v>
      </c>
      <c r="G135" s="220"/>
      <c r="H135" s="63"/>
      <c r="I135" s="63"/>
      <c r="J135" s="63"/>
      <c r="K135" s="212"/>
      <c r="L135" s="135"/>
      <c r="M135" s="71"/>
      <c r="N135" s="71"/>
      <c r="O135" s="71"/>
      <c r="P135" s="71">
        <v>1</v>
      </c>
      <c r="Q135" s="135"/>
      <c r="R135" s="70">
        <v>1</v>
      </c>
    </row>
    <row r="136" spans="1:18">
      <c r="A136" s="30">
        <v>134</v>
      </c>
      <c r="B136" s="31" t="s">
        <v>154</v>
      </c>
      <c r="C136" s="31" t="s">
        <v>162</v>
      </c>
      <c r="D136" s="42" t="s">
        <v>17</v>
      </c>
      <c r="E136" s="47"/>
      <c r="F136" s="71"/>
      <c r="G136" s="220"/>
      <c r="H136" s="63"/>
      <c r="I136" s="63"/>
      <c r="J136" s="63"/>
      <c r="K136" s="212"/>
      <c r="L136" s="135"/>
      <c r="M136" s="71"/>
      <c r="N136" s="71"/>
      <c r="O136" s="71"/>
      <c r="P136" s="71"/>
      <c r="Q136" s="135"/>
      <c r="R136" s="70"/>
    </row>
    <row r="137" spans="1:18">
      <c r="A137" s="30">
        <v>135</v>
      </c>
      <c r="B137" s="31" t="s">
        <v>154</v>
      </c>
      <c r="C137" s="31" t="s">
        <v>163</v>
      </c>
      <c r="D137" s="42" t="s">
        <v>17</v>
      </c>
      <c r="E137" s="47"/>
      <c r="F137" s="71"/>
      <c r="G137" s="220"/>
      <c r="H137" s="63"/>
      <c r="I137" s="63"/>
      <c r="J137" s="63"/>
      <c r="K137" s="212"/>
      <c r="L137" s="135"/>
      <c r="M137" s="71"/>
      <c r="N137" s="71"/>
      <c r="O137" s="71"/>
      <c r="P137" s="71">
        <v>1</v>
      </c>
      <c r="Q137" s="135" t="s">
        <v>553</v>
      </c>
      <c r="R137" s="70"/>
    </row>
    <row r="138" spans="1:18" ht="25.5">
      <c r="A138" s="30">
        <v>136</v>
      </c>
      <c r="B138" s="31" t="s">
        <v>154</v>
      </c>
      <c r="C138" s="31" t="s">
        <v>164</v>
      </c>
      <c r="D138" s="42" t="s">
        <v>31</v>
      </c>
      <c r="E138" s="47">
        <v>1</v>
      </c>
      <c r="F138" s="71"/>
      <c r="G138" s="220"/>
      <c r="H138" s="63"/>
      <c r="I138" s="63"/>
      <c r="J138" s="63"/>
      <c r="K138" s="212"/>
      <c r="L138" s="135"/>
      <c r="M138" s="71"/>
      <c r="N138" s="71"/>
      <c r="O138" s="71"/>
      <c r="P138" s="71">
        <v>1</v>
      </c>
      <c r="Q138" s="135"/>
      <c r="R138" s="70">
        <v>1</v>
      </c>
    </row>
    <row r="139" spans="1:18" ht="25.5">
      <c r="A139" s="30">
        <v>137</v>
      </c>
      <c r="B139" s="31" t="s">
        <v>154</v>
      </c>
      <c r="C139" s="31" t="s">
        <v>165</v>
      </c>
      <c r="D139" s="42" t="s">
        <v>31</v>
      </c>
      <c r="E139" s="47"/>
      <c r="F139" s="71"/>
      <c r="G139" s="220"/>
      <c r="H139" s="63"/>
      <c r="I139" s="63"/>
      <c r="J139" s="63"/>
      <c r="K139" s="212"/>
      <c r="L139" s="135"/>
      <c r="M139" s="71"/>
      <c r="N139" s="71"/>
      <c r="O139" s="71"/>
      <c r="P139" s="71">
        <v>1</v>
      </c>
      <c r="Q139" s="135"/>
      <c r="R139" s="70"/>
    </row>
    <row r="140" spans="1:18">
      <c r="A140" s="30">
        <v>138</v>
      </c>
      <c r="B140" s="31" t="s">
        <v>154</v>
      </c>
      <c r="C140" s="31" t="s">
        <v>166</v>
      </c>
      <c r="D140" s="42" t="s">
        <v>17</v>
      </c>
      <c r="E140" s="47">
        <v>1</v>
      </c>
      <c r="F140" s="71"/>
      <c r="G140" s="220"/>
      <c r="H140" s="63"/>
      <c r="I140" s="63"/>
      <c r="J140" s="63"/>
      <c r="K140" s="212"/>
      <c r="L140" s="135"/>
      <c r="M140" s="71">
        <v>1</v>
      </c>
      <c r="N140" s="71"/>
      <c r="O140" s="71"/>
      <c r="P140" s="71">
        <v>1</v>
      </c>
      <c r="Q140" s="135"/>
      <c r="R140" s="70"/>
    </row>
    <row r="141" spans="1:18" ht="25.5">
      <c r="A141" s="30">
        <v>139</v>
      </c>
      <c r="B141" s="31" t="s">
        <v>167</v>
      </c>
      <c r="C141" s="31" t="s">
        <v>168</v>
      </c>
      <c r="D141" s="42" t="s">
        <v>31</v>
      </c>
      <c r="E141" s="47">
        <v>1</v>
      </c>
      <c r="F141" s="71">
        <v>1</v>
      </c>
      <c r="G141" s="220"/>
      <c r="H141" s="63"/>
      <c r="I141" s="63"/>
      <c r="J141" s="63"/>
      <c r="K141" s="212"/>
      <c r="L141" s="135"/>
      <c r="M141" s="71"/>
      <c r="N141" s="71"/>
      <c r="O141" s="71">
        <v>1</v>
      </c>
      <c r="P141" s="71">
        <v>3</v>
      </c>
      <c r="Q141" s="135">
        <v>1</v>
      </c>
      <c r="R141" s="70">
        <v>1</v>
      </c>
    </row>
    <row r="142" spans="1:18">
      <c r="A142" s="30">
        <v>140</v>
      </c>
      <c r="B142" s="31" t="s">
        <v>167</v>
      </c>
      <c r="C142" s="31" t="s">
        <v>169</v>
      </c>
      <c r="D142" s="42" t="s">
        <v>17</v>
      </c>
      <c r="E142" s="47"/>
      <c r="F142" s="71"/>
      <c r="G142" s="220"/>
      <c r="H142" s="63"/>
      <c r="I142" s="63"/>
      <c r="J142" s="63"/>
      <c r="K142" s="212"/>
      <c r="L142" s="135"/>
      <c r="M142" s="71">
        <v>1</v>
      </c>
      <c r="N142" s="71"/>
      <c r="O142" s="71"/>
      <c r="P142" s="71"/>
      <c r="Q142" s="135">
        <v>1</v>
      </c>
      <c r="R142" s="70"/>
    </row>
    <row r="143" spans="1:18" ht="25.5">
      <c r="A143" s="30">
        <v>141</v>
      </c>
      <c r="B143" s="31" t="s">
        <v>167</v>
      </c>
      <c r="C143" s="31" t="s">
        <v>170</v>
      </c>
      <c r="D143" s="42" t="s">
        <v>31</v>
      </c>
      <c r="E143" s="47"/>
      <c r="F143" s="71"/>
      <c r="G143" s="220"/>
      <c r="H143" s="63"/>
      <c r="I143" s="63"/>
      <c r="J143" s="63">
        <v>1</v>
      </c>
      <c r="K143" s="212"/>
      <c r="L143" s="135"/>
      <c r="M143" s="71"/>
      <c r="N143" s="71"/>
      <c r="O143" s="71"/>
      <c r="P143" s="71">
        <v>4</v>
      </c>
      <c r="Q143" s="135" t="s">
        <v>553</v>
      </c>
      <c r="R143" s="70">
        <v>1</v>
      </c>
    </row>
    <row r="144" spans="1:18" ht="25.5">
      <c r="A144" s="30">
        <v>142</v>
      </c>
      <c r="B144" s="31" t="s">
        <v>167</v>
      </c>
      <c r="C144" s="31" t="s">
        <v>171</v>
      </c>
      <c r="D144" s="42" t="s">
        <v>31</v>
      </c>
      <c r="E144" s="47">
        <v>1</v>
      </c>
      <c r="F144" s="71"/>
      <c r="G144" s="220"/>
      <c r="H144" s="63"/>
      <c r="I144" s="63"/>
      <c r="J144" s="63"/>
      <c r="K144" s="212"/>
      <c r="L144" s="135"/>
      <c r="M144" s="71"/>
      <c r="N144" s="71"/>
      <c r="O144" s="71"/>
      <c r="P144" s="71"/>
      <c r="Q144" s="135"/>
      <c r="R144" s="70"/>
    </row>
    <row r="145" spans="1:25">
      <c r="A145" s="30">
        <v>143</v>
      </c>
      <c r="B145" s="66" t="s">
        <v>167</v>
      </c>
      <c r="C145" s="66" t="s">
        <v>111</v>
      </c>
      <c r="D145" s="69" t="s">
        <v>17</v>
      </c>
      <c r="E145" s="47"/>
      <c r="F145" s="71"/>
      <c r="G145" s="220"/>
      <c r="H145" s="63"/>
      <c r="I145" s="63"/>
      <c r="J145" s="63"/>
      <c r="K145" s="212"/>
      <c r="L145" s="135"/>
      <c r="M145" s="71"/>
      <c r="N145" s="71"/>
      <c r="O145" s="71"/>
      <c r="P145" s="71">
        <v>20</v>
      </c>
      <c r="Q145" s="135">
        <v>1</v>
      </c>
      <c r="R145" s="70"/>
    </row>
    <row r="146" spans="1:25" ht="25.5">
      <c r="A146" s="33">
        <v>144</v>
      </c>
      <c r="B146" s="34" t="s">
        <v>167</v>
      </c>
      <c r="C146" s="34" t="s">
        <v>172</v>
      </c>
      <c r="D146" s="44" t="s">
        <v>31</v>
      </c>
      <c r="E146" s="47">
        <v>1</v>
      </c>
      <c r="F146" s="71">
        <v>1</v>
      </c>
      <c r="G146" s="220"/>
      <c r="H146" s="63"/>
      <c r="I146" s="63"/>
      <c r="J146" s="63">
        <v>1</v>
      </c>
      <c r="K146" s="212">
        <v>1</v>
      </c>
      <c r="L146" s="135"/>
      <c r="M146" s="71"/>
      <c r="N146" s="71"/>
      <c r="O146" s="71">
        <v>5</v>
      </c>
      <c r="P146" s="71">
        <v>3</v>
      </c>
      <c r="Q146" s="135">
        <v>1</v>
      </c>
      <c r="R146" s="70">
        <v>1</v>
      </c>
    </row>
    <row r="147" spans="1:25" s="19" customFormat="1">
      <c r="A147" s="214"/>
      <c r="B147" s="122"/>
      <c r="C147" s="122"/>
      <c r="D147" s="122"/>
      <c r="E147" s="135"/>
      <c r="F147" s="135"/>
      <c r="G147" s="220"/>
      <c r="H147" s="212"/>
      <c r="I147" s="212"/>
      <c r="J147" s="212"/>
      <c r="K147" s="212"/>
      <c r="L147" s="135"/>
      <c r="M147" s="135"/>
      <c r="N147" s="135"/>
      <c r="O147" s="135"/>
      <c r="P147" s="135"/>
      <c r="Q147" s="135"/>
      <c r="R147" s="70"/>
    </row>
    <row r="148" spans="1:25">
      <c r="A148" s="252" t="s">
        <v>173</v>
      </c>
      <c r="B148" s="253"/>
      <c r="C148" s="253"/>
      <c r="D148" s="254"/>
      <c r="E148" s="88" t="s">
        <v>548</v>
      </c>
      <c r="F148" s="88">
        <v>48</v>
      </c>
      <c r="G148" s="88">
        <v>19</v>
      </c>
      <c r="H148" s="88">
        <v>4</v>
      </c>
      <c r="I148" s="88">
        <v>5</v>
      </c>
      <c r="J148" s="88">
        <v>24</v>
      </c>
      <c r="K148" s="88">
        <v>37</v>
      </c>
      <c r="L148" s="88">
        <v>3</v>
      </c>
      <c r="M148" s="88" t="s">
        <v>551</v>
      </c>
      <c r="N148" s="88">
        <v>9</v>
      </c>
      <c r="O148" s="88">
        <v>125</v>
      </c>
      <c r="P148" s="88">
        <f>SUM(P3:P146)</f>
        <v>370</v>
      </c>
      <c r="Q148" s="88" t="s">
        <v>556</v>
      </c>
      <c r="R148" s="88">
        <f>SUM(R3:R146)</f>
        <v>49</v>
      </c>
    </row>
    <row r="149" spans="1:25">
      <c r="Y149" s="19"/>
    </row>
    <row r="150" spans="1:25">
      <c r="Y150" s="19"/>
    </row>
    <row r="151" spans="1:25">
      <c r="Y151" s="19"/>
    </row>
    <row r="152" spans="1:25">
      <c r="Y152" s="19"/>
    </row>
    <row r="153" spans="1:25">
      <c r="Y153" s="19"/>
    </row>
    <row r="154" spans="1:25">
      <c r="Y154" s="19"/>
    </row>
    <row r="155" spans="1:25">
      <c r="Y155" s="19"/>
    </row>
    <row r="156" spans="1:25">
      <c r="Y156" s="19"/>
    </row>
    <row r="157" spans="1:25">
      <c r="Y157" s="19"/>
    </row>
    <row r="158" spans="1:25">
      <c r="Y158" s="19"/>
    </row>
    <row r="159" spans="1:25">
      <c r="Y159" s="19"/>
    </row>
    <row r="160" spans="1:25">
      <c r="Y160" s="19"/>
    </row>
    <row r="161" spans="25:25">
      <c r="Y161" s="19"/>
    </row>
    <row r="162" spans="25:25">
      <c r="Y162" s="19"/>
    </row>
    <row r="163" spans="25:25">
      <c r="Y163" s="19"/>
    </row>
    <row r="164" spans="25:25">
      <c r="Y164" s="19"/>
    </row>
    <row r="165" spans="25:25">
      <c r="Y165" s="19"/>
    </row>
    <row r="166" spans="25:25">
      <c r="Y166" s="19"/>
    </row>
  </sheetData>
  <autoFilter ref="A2:R146">
    <sortState ref="A3:R146">
      <sortCondition ref="A2:A146"/>
    </sortState>
  </autoFilter>
  <mergeCells count="1">
    <mergeCell ref="A148:D14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F147"/>
  <sheetViews>
    <sheetView topLeftCell="B139" workbookViewId="0">
      <selection activeCell="L127" sqref="L127"/>
    </sheetView>
  </sheetViews>
  <sheetFormatPr defaultRowHeight="15"/>
  <cols>
    <col min="2" max="2" width="16.28515625" customWidth="1"/>
    <col min="3" max="3" width="14.42578125" customWidth="1"/>
    <col min="4" max="4" width="19.42578125" customWidth="1"/>
    <col min="5" max="5" width="21.28515625" customWidth="1"/>
    <col min="6" max="6" width="29" customWidth="1"/>
  </cols>
  <sheetData>
    <row r="1" spans="1:6" ht="15.75" thickTop="1">
      <c r="A1" s="20" t="s">
        <v>0</v>
      </c>
      <c r="B1" s="21" t="s">
        <v>1</v>
      </c>
      <c r="C1" s="21" t="s">
        <v>2</v>
      </c>
      <c r="D1" s="21" t="s">
        <v>3</v>
      </c>
      <c r="E1" s="40" t="s">
        <v>214</v>
      </c>
      <c r="F1" s="41" t="s">
        <v>215</v>
      </c>
    </row>
    <row r="2" spans="1:6" ht="15.75" thickBot="1">
      <c r="A2" s="25" t="s">
        <v>177</v>
      </c>
      <c r="B2" s="26" t="s">
        <v>177</v>
      </c>
      <c r="C2" s="26" t="s">
        <v>177</v>
      </c>
      <c r="D2" s="49"/>
      <c r="E2" s="49"/>
      <c r="F2" s="54"/>
    </row>
    <row r="3" spans="1:6" ht="30" customHeight="1" thickTop="1">
      <c r="A3" s="2">
        <v>1</v>
      </c>
      <c r="B3" s="9" t="s">
        <v>14</v>
      </c>
      <c r="C3" s="9" t="s">
        <v>15</v>
      </c>
      <c r="D3" s="9" t="s">
        <v>16</v>
      </c>
      <c r="E3" s="4" t="s">
        <v>216</v>
      </c>
      <c r="F3" s="50" t="s">
        <v>217</v>
      </c>
    </row>
    <row r="4" spans="1:6" ht="29.25" customHeight="1">
      <c r="A4" s="2">
        <v>2</v>
      </c>
      <c r="B4" s="9" t="s">
        <v>14</v>
      </c>
      <c r="C4" s="9" t="s">
        <v>15</v>
      </c>
      <c r="D4" s="9" t="s">
        <v>17</v>
      </c>
      <c r="E4" s="4" t="s">
        <v>218</v>
      </c>
      <c r="F4" s="50" t="s">
        <v>219</v>
      </c>
    </row>
    <row r="5" spans="1:6" ht="31.5" customHeight="1">
      <c r="A5" s="2">
        <v>3</v>
      </c>
      <c r="B5" s="9" t="s">
        <v>14</v>
      </c>
      <c r="C5" s="9" t="s">
        <v>18</v>
      </c>
      <c r="D5" s="9" t="s">
        <v>17</v>
      </c>
      <c r="E5" s="4" t="s">
        <v>218</v>
      </c>
      <c r="F5" s="50" t="s">
        <v>220</v>
      </c>
    </row>
    <row r="6" spans="1:6" ht="30" customHeight="1">
      <c r="A6" s="2">
        <v>4</v>
      </c>
      <c r="B6" s="9" t="s">
        <v>14</v>
      </c>
      <c r="C6" s="9" t="s">
        <v>19</v>
      </c>
      <c r="D6" s="9" t="s">
        <v>16</v>
      </c>
      <c r="E6" s="4" t="s">
        <v>216</v>
      </c>
      <c r="F6" s="50" t="s">
        <v>221</v>
      </c>
    </row>
    <row r="7" spans="1:6" ht="27.75" customHeight="1">
      <c r="A7" s="2">
        <v>5</v>
      </c>
      <c r="B7" s="9" t="s">
        <v>14</v>
      </c>
      <c r="C7" s="9" t="s">
        <v>20</v>
      </c>
      <c r="D7" s="9" t="s">
        <v>17</v>
      </c>
      <c r="E7" s="4" t="s">
        <v>218</v>
      </c>
      <c r="F7" s="50" t="s">
        <v>222</v>
      </c>
    </row>
    <row r="8" spans="1:6" ht="26.25" customHeight="1">
      <c r="A8" s="2">
        <v>6</v>
      </c>
      <c r="B8" s="9" t="s">
        <v>14</v>
      </c>
      <c r="C8" s="9" t="s">
        <v>21</v>
      </c>
      <c r="D8" s="9" t="s">
        <v>16</v>
      </c>
      <c r="E8" s="4" t="s">
        <v>216</v>
      </c>
      <c r="F8" s="50" t="s">
        <v>223</v>
      </c>
    </row>
    <row r="9" spans="1:6" ht="26.25" customHeight="1">
      <c r="A9" s="2">
        <v>7</v>
      </c>
      <c r="B9" s="9" t="s">
        <v>14</v>
      </c>
      <c r="C9" s="9" t="s">
        <v>22</v>
      </c>
      <c r="D9" s="9" t="s">
        <v>17</v>
      </c>
      <c r="E9" s="4" t="s">
        <v>218</v>
      </c>
      <c r="F9" s="50" t="s">
        <v>224</v>
      </c>
    </row>
    <row r="10" spans="1:6" ht="27" customHeight="1">
      <c r="A10" s="2">
        <v>8</v>
      </c>
      <c r="B10" s="9" t="s">
        <v>14</v>
      </c>
      <c r="C10" s="9" t="s">
        <v>23</v>
      </c>
      <c r="D10" s="9" t="s">
        <v>17</v>
      </c>
      <c r="E10" s="4" t="s">
        <v>218</v>
      </c>
      <c r="F10" s="50" t="s">
        <v>225</v>
      </c>
    </row>
    <row r="11" spans="1:6" ht="27.75" customHeight="1">
      <c r="A11" s="2">
        <v>9</v>
      </c>
      <c r="B11" s="9" t="s">
        <v>14</v>
      </c>
      <c r="C11" s="9" t="s">
        <v>24</v>
      </c>
      <c r="D11" s="9" t="s">
        <v>17</v>
      </c>
      <c r="E11" s="4" t="s">
        <v>218</v>
      </c>
      <c r="F11" s="50" t="s">
        <v>226</v>
      </c>
    </row>
    <row r="12" spans="1:6" ht="27" customHeight="1">
      <c r="A12" s="2">
        <v>10</v>
      </c>
      <c r="B12" s="9" t="s">
        <v>25</v>
      </c>
      <c r="C12" s="9" t="s">
        <v>26</v>
      </c>
      <c r="D12" s="9" t="s">
        <v>17</v>
      </c>
      <c r="E12" s="4" t="s">
        <v>218</v>
      </c>
      <c r="F12" s="50" t="s">
        <v>227</v>
      </c>
    </row>
    <row r="13" spans="1:6" ht="27.75" customHeight="1">
      <c r="A13" s="2">
        <v>11</v>
      </c>
      <c r="B13" s="9" t="s">
        <v>25</v>
      </c>
      <c r="C13" s="9" t="s">
        <v>27</v>
      </c>
      <c r="D13" s="9" t="s">
        <v>17</v>
      </c>
      <c r="E13" s="4" t="s">
        <v>228</v>
      </c>
      <c r="F13" s="50" t="s">
        <v>229</v>
      </c>
    </row>
    <row r="14" spans="1:6" ht="28.5" customHeight="1">
      <c r="A14" s="2">
        <v>12</v>
      </c>
      <c r="B14" s="9" t="s">
        <v>25</v>
      </c>
      <c r="C14" s="9" t="s">
        <v>28</v>
      </c>
      <c r="D14" s="9" t="s">
        <v>16</v>
      </c>
      <c r="E14" s="4" t="s">
        <v>216</v>
      </c>
      <c r="F14" s="50" t="s">
        <v>230</v>
      </c>
    </row>
    <row r="15" spans="1:6" ht="27.75" customHeight="1">
      <c r="A15" s="2">
        <v>13</v>
      </c>
      <c r="B15" s="9" t="s">
        <v>25</v>
      </c>
      <c r="C15" s="9" t="s">
        <v>28</v>
      </c>
      <c r="D15" s="9" t="s">
        <v>17</v>
      </c>
      <c r="E15" s="4" t="s">
        <v>228</v>
      </c>
      <c r="F15" s="50" t="s">
        <v>231</v>
      </c>
    </row>
    <row r="16" spans="1:6" ht="28.5" customHeight="1">
      <c r="A16" s="2">
        <v>14</v>
      </c>
      <c r="B16" s="9" t="s">
        <v>25</v>
      </c>
      <c r="C16" s="9" t="s">
        <v>29</v>
      </c>
      <c r="D16" s="9" t="s">
        <v>17</v>
      </c>
      <c r="E16" s="4" t="s">
        <v>218</v>
      </c>
      <c r="F16" s="50" t="s">
        <v>232</v>
      </c>
    </row>
    <row r="17" spans="1:6" ht="33" customHeight="1">
      <c r="A17" s="2">
        <v>15</v>
      </c>
      <c r="B17" s="9" t="s">
        <v>25</v>
      </c>
      <c r="C17" s="9" t="s">
        <v>30</v>
      </c>
      <c r="D17" s="9" t="s">
        <v>31</v>
      </c>
      <c r="E17" s="4" t="s">
        <v>228</v>
      </c>
      <c r="F17" s="50" t="s">
        <v>233</v>
      </c>
    </row>
    <row r="18" spans="1:6" ht="29.25" customHeight="1">
      <c r="A18" s="2">
        <v>16</v>
      </c>
      <c r="B18" s="9" t="s">
        <v>25</v>
      </c>
      <c r="C18" s="9" t="s">
        <v>32</v>
      </c>
      <c r="D18" s="9" t="s">
        <v>31</v>
      </c>
      <c r="E18" s="4" t="s">
        <v>234</v>
      </c>
      <c r="F18" s="50" t="s">
        <v>235</v>
      </c>
    </row>
    <row r="19" spans="1:6" ht="28.5" customHeight="1">
      <c r="A19" s="2">
        <v>17</v>
      </c>
      <c r="B19" s="9" t="s">
        <v>25</v>
      </c>
      <c r="C19" s="9" t="s">
        <v>33</v>
      </c>
      <c r="D19" s="9" t="s">
        <v>17</v>
      </c>
      <c r="E19" s="4" t="s">
        <v>228</v>
      </c>
      <c r="F19" s="50" t="s">
        <v>236</v>
      </c>
    </row>
    <row r="20" spans="1:6" ht="28.5" customHeight="1">
      <c r="A20" s="2">
        <v>18</v>
      </c>
      <c r="B20" s="9" t="s">
        <v>25</v>
      </c>
      <c r="C20" s="9" t="s">
        <v>34</v>
      </c>
      <c r="D20" s="9" t="s">
        <v>17</v>
      </c>
      <c r="E20" s="4" t="s">
        <v>218</v>
      </c>
      <c r="F20" s="50" t="s">
        <v>237</v>
      </c>
    </row>
    <row r="21" spans="1:6" ht="28.5" customHeight="1">
      <c r="A21" s="2">
        <v>19</v>
      </c>
      <c r="B21" s="9" t="s">
        <v>25</v>
      </c>
      <c r="C21" s="9" t="s">
        <v>35</v>
      </c>
      <c r="D21" s="9" t="s">
        <v>17</v>
      </c>
      <c r="E21" s="4" t="s">
        <v>218</v>
      </c>
      <c r="F21" s="50" t="s">
        <v>450</v>
      </c>
    </row>
    <row r="22" spans="1:6" ht="27" customHeight="1">
      <c r="A22" s="2">
        <v>20</v>
      </c>
      <c r="B22" s="9" t="s">
        <v>36</v>
      </c>
      <c r="C22" s="9" t="s">
        <v>37</v>
      </c>
      <c r="D22" s="9" t="s">
        <v>17</v>
      </c>
      <c r="E22" s="4" t="s">
        <v>218</v>
      </c>
      <c r="F22" s="137" t="s">
        <v>238</v>
      </c>
    </row>
    <row r="23" spans="1:6" ht="38.25">
      <c r="A23" s="2">
        <v>21</v>
      </c>
      <c r="B23" s="9" t="s">
        <v>36</v>
      </c>
      <c r="C23" s="9" t="s">
        <v>38</v>
      </c>
      <c r="D23" s="9" t="s">
        <v>17</v>
      </c>
      <c r="E23" s="4" t="s">
        <v>218</v>
      </c>
      <c r="F23" s="137" t="s">
        <v>451</v>
      </c>
    </row>
    <row r="24" spans="1:6" ht="28.5" customHeight="1">
      <c r="A24" s="2">
        <v>22</v>
      </c>
      <c r="B24" s="9" t="s">
        <v>36</v>
      </c>
      <c r="C24" s="9" t="s">
        <v>39</v>
      </c>
      <c r="D24" s="9" t="s">
        <v>17</v>
      </c>
      <c r="E24" s="4" t="s">
        <v>218</v>
      </c>
      <c r="F24" s="137" t="s">
        <v>239</v>
      </c>
    </row>
    <row r="25" spans="1:6" ht="27.75" customHeight="1">
      <c r="A25" s="2">
        <v>23</v>
      </c>
      <c r="B25" s="9" t="s">
        <v>36</v>
      </c>
      <c r="C25" s="9" t="s">
        <v>40</v>
      </c>
      <c r="D25" s="9" t="s">
        <v>31</v>
      </c>
      <c r="E25" s="4" t="s">
        <v>234</v>
      </c>
      <c r="F25" s="137" t="s">
        <v>240</v>
      </c>
    </row>
    <row r="26" spans="1:6" ht="27.75" customHeight="1">
      <c r="A26" s="2">
        <v>24</v>
      </c>
      <c r="B26" s="9" t="s">
        <v>36</v>
      </c>
      <c r="C26" s="9" t="s">
        <v>41</v>
      </c>
      <c r="D26" s="9" t="s">
        <v>17</v>
      </c>
      <c r="E26" s="4" t="s">
        <v>218</v>
      </c>
      <c r="F26" s="137" t="s">
        <v>241</v>
      </c>
    </row>
    <row r="27" spans="1:6" ht="27.75" customHeight="1">
      <c r="A27" s="2">
        <v>25</v>
      </c>
      <c r="B27" s="9" t="s">
        <v>36</v>
      </c>
      <c r="C27" s="9" t="s">
        <v>42</v>
      </c>
      <c r="D27" s="9" t="s">
        <v>17</v>
      </c>
      <c r="E27" s="4" t="s">
        <v>218</v>
      </c>
      <c r="F27" s="137" t="s">
        <v>557</v>
      </c>
    </row>
    <row r="28" spans="1:6" ht="29.25" customHeight="1">
      <c r="A28" s="2">
        <v>26</v>
      </c>
      <c r="B28" s="9" t="s">
        <v>36</v>
      </c>
      <c r="C28" s="9" t="s">
        <v>43</v>
      </c>
      <c r="D28" s="9" t="s">
        <v>17</v>
      </c>
      <c r="E28" s="4" t="s">
        <v>218</v>
      </c>
      <c r="F28" s="137" t="s">
        <v>242</v>
      </c>
    </row>
    <row r="29" spans="1:6" ht="27.75" customHeight="1">
      <c r="A29" s="2">
        <v>27</v>
      </c>
      <c r="B29" s="9" t="s">
        <v>36</v>
      </c>
      <c r="C29" s="9" t="s">
        <v>44</v>
      </c>
      <c r="D29" s="9" t="s">
        <v>31</v>
      </c>
      <c r="E29" s="4" t="s">
        <v>558</v>
      </c>
      <c r="F29" s="137" t="s">
        <v>452</v>
      </c>
    </row>
    <row r="30" spans="1:6" ht="30" customHeight="1">
      <c r="A30" s="2">
        <v>28</v>
      </c>
      <c r="B30" s="9" t="s">
        <v>45</v>
      </c>
      <c r="C30" s="9" t="s">
        <v>46</v>
      </c>
      <c r="D30" s="9" t="s">
        <v>16</v>
      </c>
      <c r="E30" s="4" t="s">
        <v>216</v>
      </c>
      <c r="F30" s="137" t="s">
        <v>243</v>
      </c>
    </row>
    <row r="31" spans="1:6" ht="30" customHeight="1">
      <c r="A31" s="2">
        <v>29</v>
      </c>
      <c r="B31" s="9" t="s">
        <v>45</v>
      </c>
      <c r="C31" s="9" t="s">
        <v>46</v>
      </c>
      <c r="D31" s="9" t="s">
        <v>17</v>
      </c>
      <c r="E31" s="4" t="s">
        <v>218</v>
      </c>
      <c r="F31" s="137" t="s">
        <v>453</v>
      </c>
    </row>
    <row r="32" spans="1:6" ht="28.5" customHeight="1">
      <c r="A32" s="2">
        <v>30</v>
      </c>
      <c r="B32" s="9" t="s">
        <v>45</v>
      </c>
      <c r="C32" s="9" t="s">
        <v>47</v>
      </c>
      <c r="D32" s="9" t="s">
        <v>17</v>
      </c>
      <c r="E32" s="4" t="s">
        <v>218</v>
      </c>
      <c r="F32" s="137" t="s">
        <v>454</v>
      </c>
    </row>
    <row r="33" spans="1:6" ht="29.25" customHeight="1">
      <c r="A33" s="2">
        <v>31</v>
      </c>
      <c r="B33" s="9" t="s">
        <v>45</v>
      </c>
      <c r="C33" s="9" t="s">
        <v>48</v>
      </c>
      <c r="D33" s="9" t="s">
        <v>17</v>
      </c>
      <c r="E33" s="4" t="s">
        <v>558</v>
      </c>
      <c r="F33" s="137" t="s">
        <v>244</v>
      </c>
    </row>
    <row r="34" spans="1:6" ht="27.75" customHeight="1">
      <c r="A34" s="2">
        <v>32</v>
      </c>
      <c r="B34" s="9" t="s">
        <v>45</v>
      </c>
      <c r="C34" s="9" t="s">
        <v>49</v>
      </c>
      <c r="D34" s="9" t="s">
        <v>17</v>
      </c>
      <c r="E34" s="4" t="s">
        <v>218</v>
      </c>
      <c r="F34" s="137" t="s">
        <v>559</v>
      </c>
    </row>
    <row r="35" spans="1:6" ht="27" customHeight="1">
      <c r="A35" s="2">
        <v>33</v>
      </c>
      <c r="B35" s="9" t="s">
        <v>45</v>
      </c>
      <c r="C35" s="9" t="s">
        <v>50</v>
      </c>
      <c r="D35" s="9" t="s">
        <v>17</v>
      </c>
      <c r="E35" s="4" t="s">
        <v>218</v>
      </c>
      <c r="F35" s="137" t="s">
        <v>245</v>
      </c>
    </row>
    <row r="36" spans="1:6" ht="27.75" customHeight="1">
      <c r="A36" s="2">
        <v>34</v>
      </c>
      <c r="B36" s="9" t="s">
        <v>45</v>
      </c>
      <c r="C36" s="9" t="s">
        <v>51</v>
      </c>
      <c r="D36" s="9" t="s">
        <v>17</v>
      </c>
      <c r="E36" s="4" t="s">
        <v>218</v>
      </c>
      <c r="F36" s="137" t="s">
        <v>246</v>
      </c>
    </row>
    <row r="37" spans="1:6" ht="27" customHeight="1">
      <c r="A37" s="2">
        <v>35</v>
      </c>
      <c r="B37" s="9" t="s">
        <v>52</v>
      </c>
      <c r="C37" s="9" t="s">
        <v>53</v>
      </c>
      <c r="D37" s="9" t="s">
        <v>17</v>
      </c>
      <c r="E37" s="4" t="s">
        <v>218</v>
      </c>
      <c r="F37" s="137" t="s">
        <v>247</v>
      </c>
    </row>
    <row r="38" spans="1:6" ht="27.75" customHeight="1">
      <c r="A38" s="2">
        <v>36</v>
      </c>
      <c r="B38" s="9" t="s">
        <v>52</v>
      </c>
      <c r="C38" s="9" t="s">
        <v>54</v>
      </c>
      <c r="D38" s="9" t="s">
        <v>16</v>
      </c>
      <c r="E38" s="4" t="s">
        <v>248</v>
      </c>
      <c r="F38" s="137" t="s">
        <v>249</v>
      </c>
    </row>
    <row r="39" spans="1:6" ht="27.75" customHeight="1">
      <c r="A39" s="2">
        <v>37</v>
      </c>
      <c r="B39" s="9" t="s">
        <v>52</v>
      </c>
      <c r="C39" s="9" t="s">
        <v>54</v>
      </c>
      <c r="D39" s="9" t="s">
        <v>17</v>
      </c>
      <c r="E39" s="4" t="s">
        <v>558</v>
      </c>
      <c r="F39" s="137" t="s">
        <v>250</v>
      </c>
    </row>
    <row r="40" spans="1:6" ht="29.25" customHeight="1">
      <c r="A40" s="2">
        <v>38</v>
      </c>
      <c r="B40" s="9" t="s">
        <v>52</v>
      </c>
      <c r="C40" s="9" t="s">
        <v>55</v>
      </c>
      <c r="D40" s="9" t="s">
        <v>31</v>
      </c>
      <c r="E40" s="4" t="s">
        <v>251</v>
      </c>
      <c r="F40" s="137" t="s">
        <v>252</v>
      </c>
    </row>
    <row r="41" spans="1:6" ht="27.75" customHeight="1">
      <c r="A41" s="2">
        <v>39</v>
      </c>
      <c r="B41" s="9" t="s">
        <v>52</v>
      </c>
      <c r="C41" s="9" t="s">
        <v>56</v>
      </c>
      <c r="D41" s="9" t="s">
        <v>17</v>
      </c>
      <c r="E41" s="43" t="s">
        <v>228</v>
      </c>
      <c r="F41" s="138" t="s">
        <v>253</v>
      </c>
    </row>
    <row r="42" spans="1:6" ht="27" customHeight="1">
      <c r="A42" s="2">
        <v>40</v>
      </c>
      <c r="B42" s="9" t="s">
        <v>52</v>
      </c>
      <c r="C42" s="9" t="s">
        <v>57</v>
      </c>
      <c r="D42" s="9" t="s">
        <v>17</v>
      </c>
      <c r="E42" s="18" t="s">
        <v>218</v>
      </c>
      <c r="F42" s="137" t="s">
        <v>455</v>
      </c>
    </row>
    <row r="43" spans="1:6" ht="27.75" customHeight="1">
      <c r="A43" s="2">
        <v>41</v>
      </c>
      <c r="B43" s="9" t="s">
        <v>58</v>
      </c>
      <c r="C43" s="9" t="s">
        <v>59</v>
      </c>
      <c r="D43" s="9" t="s">
        <v>17</v>
      </c>
      <c r="E43" s="4" t="s">
        <v>218</v>
      </c>
      <c r="F43" s="137" t="s">
        <v>254</v>
      </c>
    </row>
    <row r="44" spans="1:6" ht="27" customHeight="1">
      <c r="A44" s="2">
        <v>42</v>
      </c>
      <c r="B44" s="9" t="s">
        <v>58</v>
      </c>
      <c r="C44" s="9" t="s">
        <v>60</v>
      </c>
      <c r="D44" s="9" t="s">
        <v>17</v>
      </c>
      <c r="E44" s="4" t="s">
        <v>218</v>
      </c>
      <c r="F44" s="137" t="s">
        <v>255</v>
      </c>
    </row>
    <row r="45" spans="1:6" ht="28.5" customHeight="1">
      <c r="A45" s="2">
        <v>43</v>
      </c>
      <c r="B45" s="9" t="s">
        <v>58</v>
      </c>
      <c r="C45" s="9" t="s">
        <v>61</v>
      </c>
      <c r="D45" s="9" t="s">
        <v>31</v>
      </c>
      <c r="E45" s="4" t="s">
        <v>234</v>
      </c>
      <c r="F45" s="137" t="s">
        <v>456</v>
      </c>
    </row>
    <row r="46" spans="1:6" ht="27" customHeight="1">
      <c r="A46" s="2">
        <v>44</v>
      </c>
      <c r="B46" s="9" t="s">
        <v>58</v>
      </c>
      <c r="C46" s="9" t="s">
        <v>62</v>
      </c>
      <c r="D46" s="9" t="s">
        <v>31</v>
      </c>
      <c r="E46" s="4" t="s">
        <v>234</v>
      </c>
      <c r="F46" s="137" t="s">
        <v>256</v>
      </c>
    </row>
    <row r="47" spans="1:6" ht="28.5" customHeight="1">
      <c r="A47" s="2">
        <v>45</v>
      </c>
      <c r="B47" s="9" t="s">
        <v>58</v>
      </c>
      <c r="C47" s="9" t="s">
        <v>63</v>
      </c>
      <c r="D47" s="9" t="s">
        <v>17</v>
      </c>
      <c r="E47" s="4" t="s">
        <v>218</v>
      </c>
      <c r="F47" s="138" t="s">
        <v>457</v>
      </c>
    </row>
    <row r="48" spans="1:6" ht="27.75" customHeight="1">
      <c r="A48" s="2">
        <v>46</v>
      </c>
      <c r="B48" s="9" t="s">
        <v>58</v>
      </c>
      <c r="C48" s="9" t="s">
        <v>64</v>
      </c>
      <c r="D48" s="9" t="s">
        <v>17</v>
      </c>
      <c r="E48" s="4" t="s">
        <v>218</v>
      </c>
      <c r="F48" s="137" t="s">
        <v>257</v>
      </c>
    </row>
    <row r="49" spans="1:6" ht="31.5" customHeight="1">
      <c r="A49" s="2">
        <v>47</v>
      </c>
      <c r="B49" s="9" t="s">
        <v>65</v>
      </c>
      <c r="C49" s="9" t="s">
        <v>66</v>
      </c>
      <c r="D49" s="9" t="s">
        <v>17</v>
      </c>
      <c r="E49" s="4" t="s">
        <v>218</v>
      </c>
      <c r="F49" s="137" t="s">
        <v>258</v>
      </c>
    </row>
    <row r="50" spans="1:6" ht="27.75" customHeight="1">
      <c r="A50" s="2">
        <v>48</v>
      </c>
      <c r="B50" s="9" t="s">
        <v>65</v>
      </c>
      <c r="C50" s="9" t="s">
        <v>67</v>
      </c>
      <c r="D50" s="9" t="s">
        <v>31</v>
      </c>
      <c r="E50" s="4" t="s">
        <v>234</v>
      </c>
      <c r="F50" s="137" t="s">
        <v>259</v>
      </c>
    </row>
    <row r="51" spans="1:6" ht="27" customHeight="1">
      <c r="A51" s="2">
        <v>49</v>
      </c>
      <c r="B51" s="9" t="s">
        <v>65</v>
      </c>
      <c r="C51" s="9" t="s">
        <v>68</v>
      </c>
      <c r="D51" s="9" t="s">
        <v>16</v>
      </c>
      <c r="E51" s="4" t="s">
        <v>216</v>
      </c>
      <c r="F51" s="138" t="s">
        <v>260</v>
      </c>
    </row>
    <row r="52" spans="1:6" ht="26.25" customHeight="1">
      <c r="A52" s="2">
        <v>50</v>
      </c>
      <c r="B52" s="9" t="s">
        <v>65</v>
      </c>
      <c r="C52" s="9" t="s">
        <v>68</v>
      </c>
      <c r="D52" s="9" t="s">
        <v>17</v>
      </c>
      <c r="E52" s="43" t="s">
        <v>218</v>
      </c>
      <c r="F52" s="138" t="s">
        <v>261</v>
      </c>
    </row>
    <row r="53" spans="1:6" ht="27" customHeight="1">
      <c r="A53" s="2">
        <v>51</v>
      </c>
      <c r="B53" s="9" t="s">
        <v>65</v>
      </c>
      <c r="C53" s="9" t="s">
        <v>69</v>
      </c>
      <c r="D53" s="9" t="s">
        <v>31</v>
      </c>
      <c r="E53" s="43" t="s">
        <v>262</v>
      </c>
      <c r="F53" s="138" t="s">
        <v>263</v>
      </c>
    </row>
    <row r="54" spans="1:6" ht="31.5" customHeight="1">
      <c r="A54" s="2">
        <v>52</v>
      </c>
      <c r="B54" s="9" t="s">
        <v>65</v>
      </c>
      <c r="C54" s="9" t="s">
        <v>70</v>
      </c>
      <c r="D54" s="9" t="s">
        <v>31</v>
      </c>
      <c r="E54" s="18" t="s">
        <v>262</v>
      </c>
      <c r="F54" s="137" t="s">
        <v>264</v>
      </c>
    </row>
    <row r="55" spans="1:6" ht="26.25" customHeight="1">
      <c r="A55" s="2">
        <v>53</v>
      </c>
      <c r="B55" s="9" t="s">
        <v>65</v>
      </c>
      <c r="C55" s="9" t="s">
        <v>71</v>
      </c>
      <c r="D55" s="9" t="s">
        <v>31</v>
      </c>
      <c r="E55" s="18" t="s">
        <v>265</v>
      </c>
      <c r="F55" s="138" t="s">
        <v>266</v>
      </c>
    </row>
    <row r="56" spans="1:6" ht="27" customHeight="1">
      <c r="A56" s="2">
        <v>54</v>
      </c>
      <c r="B56" s="9" t="s">
        <v>65</v>
      </c>
      <c r="C56" s="9" t="s">
        <v>72</v>
      </c>
      <c r="D56" s="9" t="s">
        <v>17</v>
      </c>
      <c r="E56" s="4" t="s">
        <v>218</v>
      </c>
      <c r="F56" s="138" t="s">
        <v>267</v>
      </c>
    </row>
    <row r="57" spans="1:6" ht="27.75" customHeight="1">
      <c r="A57" s="2">
        <v>55</v>
      </c>
      <c r="B57" s="9" t="s">
        <v>65</v>
      </c>
      <c r="C57" s="9" t="s">
        <v>73</v>
      </c>
      <c r="D57" s="9" t="s">
        <v>17</v>
      </c>
      <c r="E57" s="4" t="s">
        <v>228</v>
      </c>
      <c r="F57" s="137" t="s">
        <v>268</v>
      </c>
    </row>
    <row r="58" spans="1:6" ht="27.75" customHeight="1">
      <c r="A58" s="2">
        <v>56</v>
      </c>
      <c r="B58" s="9" t="s">
        <v>74</v>
      </c>
      <c r="C58" s="9" t="s">
        <v>75</v>
      </c>
      <c r="D58" s="9" t="s">
        <v>17</v>
      </c>
      <c r="E58" s="4" t="s">
        <v>218</v>
      </c>
      <c r="F58" s="138" t="s">
        <v>269</v>
      </c>
    </row>
    <row r="59" spans="1:6" ht="27.75" customHeight="1">
      <c r="A59" s="2">
        <v>57</v>
      </c>
      <c r="B59" s="9" t="s">
        <v>74</v>
      </c>
      <c r="C59" s="9" t="s">
        <v>76</v>
      </c>
      <c r="D59" s="9" t="s">
        <v>17</v>
      </c>
      <c r="E59" s="4" t="s">
        <v>218</v>
      </c>
      <c r="F59" s="137" t="s">
        <v>270</v>
      </c>
    </row>
    <row r="60" spans="1:6" ht="27" customHeight="1">
      <c r="A60" s="2">
        <v>58</v>
      </c>
      <c r="B60" s="9" t="s">
        <v>74</v>
      </c>
      <c r="C60" s="9" t="s">
        <v>77</v>
      </c>
      <c r="D60" s="9" t="s">
        <v>31</v>
      </c>
      <c r="E60" s="4" t="s">
        <v>234</v>
      </c>
      <c r="F60" s="137" t="s">
        <v>271</v>
      </c>
    </row>
    <row r="61" spans="1:6" ht="27.75" customHeight="1">
      <c r="A61" s="2">
        <v>59</v>
      </c>
      <c r="B61" s="9" t="s">
        <v>74</v>
      </c>
      <c r="C61" s="9" t="s">
        <v>78</v>
      </c>
      <c r="D61" s="9" t="s">
        <v>17</v>
      </c>
      <c r="E61" s="4" t="s">
        <v>218</v>
      </c>
      <c r="F61" s="137" t="s">
        <v>272</v>
      </c>
    </row>
    <row r="62" spans="1:6" ht="27" customHeight="1">
      <c r="A62" s="2">
        <v>60</v>
      </c>
      <c r="B62" s="9" t="s">
        <v>74</v>
      </c>
      <c r="C62" s="9" t="s">
        <v>79</v>
      </c>
      <c r="D62" s="9" t="s">
        <v>16</v>
      </c>
      <c r="E62" s="4" t="s">
        <v>216</v>
      </c>
      <c r="F62" s="137" t="s">
        <v>273</v>
      </c>
    </row>
    <row r="63" spans="1:6" ht="27" customHeight="1">
      <c r="A63" s="2">
        <v>61</v>
      </c>
      <c r="B63" s="9" t="s">
        <v>74</v>
      </c>
      <c r="C63" s="9" t="s">
        <v>79</v>
      </c>
      <c r="D63" s="9" t="s">
        <v>17</v>
      </c>
      <c r="E63" s="4" t="s">
        <v>218</v>
      </c>
      <c r="F63" s="137" t="s">
        <v>274</v>
      </c>
    </row>
    <row r="64" spans="1:6" ht="27" customHeight="1">
      <c r="A64" s="2">
        <v>62</v>
      </c>
      <c r="B64" s="9" t="s">
        <v>74</v>
      </c>
      <c r="C64" s="9" t="s">
        <v>80</v>
      </c>
      <c r="D64" s="9" t="s">
        <v>31</v>
      </c>
      <c r="E64" s="4" t="s">
        <v>234</v>
      </c>
      <c r="F64" s="137" t="s">
        <v>560</v>
      </c>
    </row>
    <row r="65" spans="1:6" ht="26.25" customHeight="1">
      <c r="A65" s="2">
        <v>63</v>
      </c>
      <c r="B65" s="9" t="s">
        <v>74</v>
      </c>
      <c r="C65" s="9" t="s">
        <v>81</v>
      </c>
      <c r="D65" s="9" t="s">
        <v>17</v>
      </c>
      <c r="E65" s="4" t="s">
        <v>228</v>
      </c>
      <c r="F65" s="137" t="s">
        <v>275</v>
      </c>
    </row>
    <row r="66" spans="1:6" ht="26.25" customHeight="1">
      <c r="A66" s="2">
        <v>64</v>
      </c>
      <c r="B66" s="9" t="s">
        <v>74</v>
      </c>
      <c r="C66" s="9" t="s">
        <v>82</v>
      </c>
      <c r="D66" s="9" t="s">
        <v>17</v>
      </c>
      <c r="E66" s="4" t="s">
        <v>218</v>
      </c>
      <c r="F66" s="137" t="s">
        <v>276</v>
      </c>
    </row>
    <row r="67" spans="1:6" ht="27.75" customHeight="1">
      <c r="A67" s="2">
        <v>65</v>
      </c>
      <c r="B67" s="9" t="s">
        <v>83</v>
      </c>
      <c r="C67" s="9" t="s">
        <v>84</v>
      </c>
      <c r="D67" s="9" t="s">
        <v>16</v>
      </c>
      <c r="E67" s="4" t="s">
        <v>216</v>
      </c>
      <c r="F67" s="137" t="s">
        <v>277</v>
      </c>
    </row>
    <row r="68" spans="1:6" ht="27" customHeight="1">
      <c r="A68" s="2">
        <v>66</v>
      </c>
      <c r="B68" s="9" t="s">
        <v>85</v>
      </c>
      <c r="C68" s="9" t="s">
        <v>86</v>
      </c>
      <c r="D68" s="9" t="s">
        <v>16</v>
      </c>
      <c r="E68" s="4" t="s">
        <v>278</v>
      </c>
      <c r="F68" s="137" t="s">
        <v>279</v>
      </c>
    </row>
    <row r="69" spans="1:6" ht="27" customHeight="1">
      <c r="A69" s="2">
        <v>67</v>
      </c>
      <c r="B69" s="9" t="s">
        <v>87</v>
      </c>
      <c r="C69" s="9" t="s">
        <v>88</v>
      </c>
      <c r="D69" s="9" t="s">
        <v>16</v>
      </c>
      <c r="E69" s="4" t="s">
        <v>278</v>
      </c>
      <c r="F69" s="137" t="s">
        <v>463</v>
      </c>
    </row>
    <row r="70" spans="1:6" s="19" customFormat="1" ht="27" customHeight="1">
      <c r="A70" s="2"/>
      <c r="B70" s="9" t="s">
        <v>87</v>
      </c>
      <c r="C70" s="9" t="s">
        <v>88</v>
      </c>
      <c r="D70" s="9" t="s">
        <v>16</v>
      </c>
      <c r="E70" s="4" t="s">
        <v>558</v>
      </c>
      <c r="F70" s="137" t="s">
        <v>562</v>
      </c>
    </row>
    <row r="71" spans="1:6" ht="27" customHeight="1">
      <c r="A71" s="2">
        <v>68</v>
      </c>
      <c r="B71" s="9" t="s">
        <v>89</v>
      </c>
      <c r="C71" s="9" t="s">
        <v>90</v>
      </c>
      <c r="D71" s="9" t="s">
        <v>16</v>
      </c>
      <c r="E71" s="4" t="s">
        <v>278</v>
      </c>
      <c r="F71" s="137" t="s">
        <v>464</v>
      </c>
    </row>
    <row r="72" spans="1:6" ht="30.75" customHeight="1">
      <c r="A72" s="2">
        <v>69</v>
      </c>
      <c r="B72" s="9" t="s">
        <v>91</v>
      </c>
      <c r="C72" s="9" t="s">
        <v>92</v>
      </c>
      <c r="D72" s="9" t="s">
        <v>17</v>
      </c>
      <c r="E72" s="4" t="s">
        <v>218</v>
      </c>
      <c r="F72" s="137" t="s">
        <v>458</v>
      </c>
    </row>
    <row r="73" spans="1:6" ht="27.75" customHeight="1">
      <c r="A73" s="2">
        <v>70</v>
      </c>
      <c r="B73" s="9" t="s">
        <v>91</v>
      </c>
      <c r="C73" s="9" t="s">
        <v>93</v>
      </c>
      <c r="D73" s="9" t="s">
        <v>17</v>
      </c>
      <c r="E73" s="4" t="s">
        <v>218</v>
      </c>
      <c r="F73" s="137" t="s">
        <v>280</v>
      </c>
    </row>
    <row r="74" spans="1:6" ht="29.25" customHeight="1">
      <c r="A74" s="2">
        <v>71</v>
      </c>
      <c r="B74" s="9" t="s">
        <v>91</v>
      </c>
      <c r="C74" s="9" t="s">
        <v>94</v>
      </c>
      <c r="D74" s="9" t="s">
        <v>31</v>
      </c>
      <c r="E74" s="4" t="s">
        <v>234</v>
      </c>
      <c r="F74" s="137" t="s">
        <v>281</v>
      </c>
    </row>
    <row r="75" spans="1:6" ht="27.75" customHeight="1">
      <c r="A75" s="2">
        <v>72</v>
      </c>
      <c r="B75" s="9" t="s">
        <v>91</v>
      </c>
      <c r="C75" s="9" t="s">
        <v>95</v>
      </c>
      <c r="D75" s="9" t="s">
        <v>31</v>
      </c>
      <c r="E75" s="4" t="s">
        <v>234</v>
      </c>
      <c r="F75" s="137" t="s">
        <v>282</v>
      </c>
    </row>
    <row r="76" spans="1:6" ht="27" customHeight="1">
      <c r="A76" s="2">
        <v>73</v>
      </c>
      <c r="B76" s="9" t="s">
        <v>96</v>
      </c>
      <c r="C76" s="9" t="s">
        <v>97</v>
      </c>
      <c r="D76" s="9" t="s">
        <v>31</v>
      </c>
      <c r="E76" s="4" t="s">
        <v>262</v>
      </c>
      <c r="F76" s="137" t="s">
        <v>283</v>
      </c>
    </row>
    <row r="77" spans="1:6" ht="27.75" customHeight="1">
      <c r="A77" s="2">
        <v>74</v>
      </c>
      <c r="B77" s="9" t="s">
        <v>96</v>
      </c>
      <c r="C77" s="9" t="s">
        <v>98</v>
      </c>
      <c r="D77" s="9" t="s">
        <v>31</v>
      </c>
      <c r="E77" s="4" t="s">
        <v>284</v>
      </c>
      <c r="F77" s="137" t="s">
        <v>285</v>
      </c>
    </row>
    <row r="78" spans="1:6" ht="25.5">
      <c r="A78" s="2">
        <v>75</v>
      </c>
      <c r="B78" s="9" t="s">
        <v>96</v>
      </c>
      <c r="C78" s="9" t="s">
        <v>99</v>
      </c>
      <c r="D78" s="9" t="s">
        <v>31</v>
      </c>
      <c r="E78" s="4" t="s">
        <v>284</v>
      </c>
      <c r="F78" s="137" t="s">
        <v>459</v>
      </c>
    </row>
    <row r="79" spans="1:6" ht="26.25" customHeight="1">
      <c r="A79" s="2">
        <v>76</v>
      </c>
      <c r="B79" s="9" t="s">
        <v>96</v>
      </c>
      <c r="C79" s="9" t="s">
        <v>100</v>
      </c>
      <c r="D79" s="9" t="s">
        <v>17</v>
      </c>
      <c r="E79" s="4" t="s">
        <v>218</v>
      </c>
      <c r="F79" s="137" t="s">
        <v>286</v>
      </c>
    </row>
    <row r="80" spans="1:6" ht="27" customHeight="1">
      <c r="A80" s="2">
        <v>77</v>
      </c>
      <c r="B80" s="9" t="s">
        <v>96</v>
      </c>
      <c r="C80" s="9" t="s">
        <v>101</v>
      </c>
      <c r="D80" s="9" t="s">
        <v>31</v>
      </c>
      <c r="E80" s="4" t="s">
        <v>234</v>
      </c>
      <c r="F80" s="137" t="s">
        <v>287</v>
      </c>
    </row>
    <row r="81" spans="1:6" ht="27.75" customHeight="1">
      <c r="A81" s="2">
        <v>78</v>
      </c>
      <c r="B81" s="9" t="s">
        <v>102</v>
      </c>
      <c r="C81" s="9" t="s">
        <v>103</v>
      </c>
      <c r="D81" s="9" t="s">
        <v>17</v>
      </c>
      <c r="E81" s="4" t="s">
        <v>218</v>
      </c>
      <c r="F81" s="137" t="s">
        <v>288</v>
      </c>
    </row>
    <row r="82" spans="1:6" ht="26.25" customHeight="1">
      <c r="A82" s="2">
        <v>79</v>
      </c>
      <c r="B82" s="9" t="s">
        <v>102</v>
      </c>
      <c r="C82" s="9" t="s">
        <v>104</v>
      </c>
      <c r="D82" s="9" t="s">
        <v>17</v>
      </c>
      <c r="E82" s="4" t="s">
        <v>289</v>
      </c>
      <c r="F82" s="137" t="s">
        <v>290</v>
      </c>
    </row>
    <row r="83" spans="1:6" ht="26.25" customHeight="1">
      <c r="A83" s="2">
        <v>80</v>
      </c>
      <c r="B83" s="9" t="s">
        <v>102</v>
      </c>
      <c r="C83" s="9" t="s">
        <v>105</v>
      </c>
      <c r="D83" s="9" t="s">
        <v>17</v>
      </c>
      <c r="E83" s="4" t="s">
        <v>218</v>
      </c>
      <c r="F83" s="137" t="s">
        <v>291</v>
      </c>
    </row>
    <row r="84" spans="1:6" ht="27" customHeight="1">
      <c r="A84" s="2">
        <v>81</v>
      </c>
      <c r="B84" s="9" t="s">
        <v>102</v>
      </c>
      <c r="C84" s="9" t="s">
        <v>106</v>
      </c>
      <c r="D84" s="9" t="s">
        <v>31</v>
      </c>
      <c r="E84" s="4" t="s">
        <v>234</v>
      </c>
      <c r="F84" s="137" t="s">
        <v>292</v>
      </c>
    </row>
    <row r="85" spans="1:6" ht="27" customHeight="1">
      <c r="A85" s="2">
        <v>82</v>
      </c>
      <c r="B85" s="9" t="s">
        <v>102</v>
      </c>
      <c r="C85" s="9" t="s">
        <v>107</v>
      </c>
      <c r="D85" s="9" t="s">
        <v>16</v>
      </c>
      <c r="E85" s="4" t="s">
        <v>293</v>
      </c>
      <c r="F85" s="137" t="s">
        <v>294</v>
      </c>
    </row>
    <row r="86" spans="1:6" ht="25.5" customHeight="1">
      <c r="A86" s="2">
        <v>83</v>
      </c>
      <c r="B86" s="9" t="s">
        <v>102</v>
      </c>
      <c r="C86" s="9" t="s">
        <v>107</v>
      </c>
      <c r="D86" s="9" t="s">
        <v>17</v>
      </c>
      <c r="E86" s="4" t="s">
        <v>218</v>
      </c>
      <c r="F86" s="137" t="s">
        <v>295</v>
      </c>
    </row>
    <row r="87" spans="1:6" ht="27" customHeight="1">
      <c r="A87" s="2">
        <v>84</v>
      </c>
      <c r="B87" s="9" t="s">
        <v>102</v>
      </c>
      <c r="C87" s="9" t="s">
        <v>108</v>
      </c>
      <c r="D87" s="9" t="s">
        <v>17</v>
      </c>
      <c r="E87" s="4" t="s">
        <v>218</v>
      </c>
      <c r="F87" s="137" t="s">
        <v>296</v>
      </c>
    </row>
    <row r="88" spans="1:6" ht="26.25" customHeight="1">
      <c r="A88" s="2">
        <v>85</v>
      </c>
      <c r="B88" s="9" t="s">
        <v>109</v>
      </c>
      <c r="C88" s="9" t="s">
        <v>110</v>
      </c>
      <c r="D88" s="9" t="s">
        <v>17</v>
      </c>
      <c r="E88" s="4" t="s">
        <v>218</v>
      </c>
      <c r="F88" s="137" t="s">
        <v>297</v>
      </c>
    </row>
    <row r="89" spans="1:6" ht="27" customHeight="1">
      <c r="A89" s="2">
        <v>86</v>
      </c>
      <c r="B89" s="9" t="s">
        <v>109</v>
      </c>
      <c r="C89" s="9" t="s">
        <v>111</v>
      </c>
      <c r="D89" s="9" t="s">
        <v>17</v>
      </c>
      <c r="E89" s="4" t="s">
        <v>218</v>
      </c>
      <c r="F89" s="137" t="s">
        <v>298</v>
      </c>
    </row>
    <row r="90" spans="1:6" ht="27" customHeight="1">
      <c r="A90" s="2">
        <v>87</v>
      </c>
      <c r="B90" s="9" t="s">
        <v>109</v>
      </c>
      <c r="C90" s="9" t="s">
        <v>112</v>
      </c>
      <c r="D90" s="9" t="s">
        <v>16</v>
      </c>
      <c r="E90" s="4" t="s">
        <v>216</v>
      </c>
      <c r="F90" s="137" t="s">
        <v>299</v>
      </c>
    </row>
    <row r="91" spans="1:6" ht="26.25" customHeight="1">
      <c r="A91" s="2">
        <v>88</v>
      </c>
      <c r="B91" s="9" t="s">
        <v>109</v>
      </c>
      <c r="C91" s="9" t="s">
        <v>112</v>
      </c>
      <c r="D91" s="9" t="s">
        <v>17</v>
      </c>
      <c r="E91" s="4" t="s">
        <v>218</v>
      </c>
      <c r="F91" s="137" t="s">
        <v>300</v>
      </c>
    </row>
    <row r="92" spans="1:6" ht="26.25" customHeight="1">
      <c r="A92" s="2">
        <v>89</v>
      </c>
      <c r="B92" s="9" t="s">
        <v>109</v>
      </c>
      <c r="C92" s="9" t="s">
        <v>113</v>
      </c>
      <c r="D92" s="9" t="s">
        <v>17</v>
      </c>
      <c r="E92" s="4" t="s">
        <v>218</v>
      </c>
      <c r="F92" s="137" t="s">
        <v>301</v>
      </c>
    </row>
    <row r="93" spans="1:6" ht="27.75" customHeight="1">
      <c r="A93" s="2">
        <v>90</v>
      </c>
      <c r="B93" s="9" t="s">
        <v>109</v>
      </c>
      <c r="C93" s="9" t="s">
        <v>114</v>
      </c>
      <c r="D93" s="9" t="s">
        <v>17</v>
      </c>
      <c r="E93" s="4" t="s">
        <v>218</v>
      </c>
      <c r="F93" s="137" t="s">
        <v>460</v>
      </c>
    </row>
    <row r="94" spans="1:6" ht="27" customHeight="1">
      <c r="A94" s="2">
        <v>91</v>
      </c>
      <c r="B94" s="9" t="s">
        <v>115</v>
      </c>
      <c r="C94" s="9" t="s">
        <v>116</v>
      </c>
      <c r="D94" s="9" t="s">
        <v>31</v>
      </c>
      <c r="E94" s="4" t="s">
        <v>234</v>
      </c>
      <c r="F94" s="137" t="s">
        <v>302</v>
      </c>
    </row>
    <row r="95" spans="1:6" ht="27" customHeight="1">
      <c r="A95" s="2">
        <v>92</v>
      </c>
      <c r="B95" s="9" t="s">
        <v>115</v>
      </c>
      <c r="C95" s="9" t="s">
        <v>117</v>
      </c>
      <c r="D95" s="9" t="s">
        <v>31</v>
      </c>
      <c r="E95" s="4" t="s">
        <v>265</v>
      </c>
      <c r="F95" s="137" t="s">
        <v>303</v>
      </c>
    </row>
    <row r="96" spans="1:6" ht="27" customHeight="1">
      <c r="A96" s="2">
        <v>93</v>
      </c>
      <c r="B96" s="9" t="s">
        <v>115</v>
      </c>
      <c r="C96" s="9" t="s">
        <v>118</v>
      </c>
      <c r="D96" s="9" t="s">
        <v>17</v>
      </c>
      <c r="E96" s="4" t="s">
        <v>218</v>
      </c>
      <c r="F96" s="137" t="s">
        <v>304</v>
      </c>
    </row>
    <row r="97" spans="1:6" ht="27" customHeight="1">
      <c r="A97" s="2">
        <v>94</v>
      </c>
      <c r="B97" s="9" t="s">
        <v>115</v>
      </c>
      <c r="C97" s="9" t="s">
        <v>119</v>
      </c>
      <c r="D97" s="9" t="s">
        <v>31</v>
      </c>
      <c r="E97" s="4" t="s">
        <v>234</v>
      </c>
      <c r="F97" s="137" t="s">
        <v>305</v>
      </c>
    </row>
    <row r="98" spans="1:6" ht="27.75" customHeight="1">
      <c r="A98" s="2">
        <v>95</v>
      </c>
      <c r="B98" s="9" t="s">
        <v>120</v>
      </c>
      <c r="C98" s="9" t="s">
        <v>121</v>
      </c>
      <c r="D98" s="9" t="s">
        <v>17</v>
      </c>
      <c r="E98" s="4" t="s">
        <v>218</v>
      </c>
      <c r="F98" s="137" t="s">
        <v>306</v>
      </c>
    </row>
    <row r="99" spans="1:6" ht="27" customHeight="1">
      <c r="A99" s="2">
        <v>96</v>
      </c>
      <c r="B99" s="9" t="s">
        <v>120</v>
      </c>
      <c r="C99" s="9" t="s">
        <v>122</v>
      </c>
      <c r="D99" s="9" t="s">
        <v>17</v>
      </c>
      <c r="E99" s="4" t="s">
        <v>218</v>
      </c>
      <c r="F99" s="137" t="s">
        <v>307</v>
      </c>
    </row>
    <row r="100" spans="1:6" ht="27" customHeight="1">
      <c r="A100" s="2">
        <v>97</v>
      </c>
      <c r="B100" s="9" t="s">
        <v>120</v>
      </c>
      <c r="C100" s="9" t="s">
        <v>123</v>
      </c>
      <c r="D100" s="9" t="s">
        <v>17</v>
      </c>
      <c r="E100" s="4" t="s">
        <v>218</v>
      </c>
      <c r="F100" s="137" t="s">
        <v>308</v>
      </c>
    </row>
    <row r="101" spans="1:6" ht="27" customHeight="1">
      <c r="A101" s="2">
        <v>98</v>
      </c>
      <c r="B101" s="9" t="s">
        <v>120</v>
      </c>
      <c r="C101" s="9" t="s">
        <v>124</v>
      </c>
      <c r="D101" s="9" t="s">
        <v>17</v>
      </c>
      <c r="E101" s="4" t="s">
        <v>218</v>
      </c>
      <c r="F101" s="137" t="s">
        <v>309</v>
      </c>
    </row>
    <row r="102" spans="1:6" ht="27" customHeight="1">
      <c r="A102" s="2">
        <v>99</v>
      </c>
      <c r="B102" s="9" t="s">
        <v>120</v>
      </c>
      <c r="C102" s="9" t="s">
        <v>125</v>
      </c>
      <c r="D102" s="9" t="s">
        <v>17</v>
      </c>
      <c r="E102" s="4" t="s">
        <v>218</v>
      </c>
      <c r="F102" s="137" t="s">
        <v>310</v>
      </c>
    </row>
    <row r="103" spans="1:6" ht="26.25" customHeight="1">
      <c r="A103" s="2">
        <v>100</v>
      </c>
      <c r="B103" s="9" t="s">
        <v>120</v>
      </c>
      <c r="C103" s="9" t="s">
        <v>126</v>
      </c>
      <c r="D103" s="9" t="s">
        <v>31</v>
      </c>
      <c r="E103" s="4" t="s">
        <v>284</v>
      </c>
      <c r="F103" s="137" t="s">
        <v>311</v>
      </c>
    </row>
    <row r="104" spans="1:6" ht="27.75" customHeight="1">
      <c r="A104" s="2">
        <v>101</v>
      </c>
      <c r="B104" s="9" t="s">
        <v>120</v>
      </c>
      <c r="C104" s="9" t="s">
        <v>127</v>
      </c>
      <c r="D104" s="9" t="s">
        <v>17</v>
      </c>
      <c r="E104" s="4" t="s">
        <v>218</v>
      </c>
      <c r="F104" s="137" t="s">
        <v>312</v>
      </c>
    </row>
    <row r="105" spans="1:6" ht="27" customHeight="1">
      <c r="A105" s="2">
        <v>102</v>
      </c>
      <c r="B105" s="9" t="s">
        <v>120</v>
      </c>
      <c r="C105" s="9" t="s">
        <v>128</v>
      </c>
      <c r="D105" s="9" t="s">
        <v>17</v>
      </c>
      <c r="E105" s="4" t="s">
        <v>218</v>
      </c>
      <c r="F105" s="137" t="s">
        <v>313</v>
      </c>
    </row>
    <row r="106" spans="1:6" ht="27" customHeight="1">
      <c r="A106" s="2">
        <v>103</v>
      </c>
      <c r="B106" s="9" t="s">
        <v>120</v>
      </c>
      <c r="C106" s="9" t="s">
        <v>129</v>
      </c>
      <c r="D106" s="9" t="s">
        <v>31</v>
      </c>
      <c r="E106" s="4" t="s">
        <v>265</v>
      </c>
      <c r="F106" s="137" t="s">
        <v>314</v>
      </c>
    </row>
    <row r="107" spans="1:6" ht="27.75" customHeight="1">
      <c r="A107" s="2">
        <v>104</v>
      </c>
      <c r="B107" s="9" t="s">
        <v>120</v>
      </c>
      <c r="C107" s="9" t="s">
        <v>130</v>
      </c>
      <c r="D107" s="9" t="s">
        <v>17</v>
      </c>
      <c r="E107" s="4" t="s">
        <v>218</v>
      </c>
      <c r="F107" s="137" t="s">
        <v>315</v>
      </c>
    </row>
    <row r="108" spans="1:6" ht="26.25" customHeight="1">
      <c r="A108" s="2">
        <v>105</v>
      </c>
      <c r="B108" s="9" t="s">
        <v>120</v>
      </c>
      <c r="C108" s="9" t="s">
        <v>131</v>
      </c>
      <c r="D108" s="9" t="s">
        <v>17</v>
      </c>
      <c r="E108" s="4" t="s">
        <v>218</v>
      </c>
      <c r="F108" s="137" t="s">
        <v>461</v>
      </c>
    </row>
    <row r="109" spans="1:6" ht="27" customHeight="1">
      <c r="A109" s="2">
        <v>106</v>
      </c>
      <c r="B109" s="9" t="s">
        <v>132</v>
      </c>
      <c r="C109" s="9" t="s">
        <v>133</v>
      </c>
      <c r="D109" s="9" t="s">
        <v>16</v>
      </c>
      <c r="E109" s="4" t="s">
        <v>216</v>
      </c>
      <c r="F109" s="137" t="s">
        <v>316</v>
      </c>
    </row>
    <row r="110" spans="1:6" ht="26.25" customHeight="1">
      <c r="A110" s="2">
        <v>107</v>
      </c>
      <c r="B110" s="9" t="s">
        <v>132</v>
      </c>
      <c r="C110" s="9" t="s">
        <v>133</v>
      </c>
      <c r="D110" s="9" t="s">
        <v>17</v>
      </c>
      <c r="E110" s="4" t="s">
        <v>218</v>
      </c>
      <c r="F110" s="137" t="s">
        <v>317</v>
      </c>
    </row>
    <row r="111" spans="1:6" ht="26.25" customHeight="1">
      <c r="A111" s="2">
        <v>108</v>
      </c>
      <c r="B111" s="9" t="s">
        <v>132</v>
      </c>
      <c r="C111" s="9" t="s">
        <v>134</v>
      </c>
      <c r="D111" s="9" t="s">
        <v>17</v>
      </c>
      <c r="E111" s="4" t="s">
        <v>218</v>
      </c>
      <c r="F111" s="137" t="s">
        <v>318</v>
      </c>
    </row>
    <row r="112" spans="1:6" ht="27" customHeight="1">
      <c r="A112" s="2">
        <v>109</v>
      </c>
      <c r="B112" s="9" t="s">
        <v>132</v>
      </c>
      <c r="C112" s="9" t="s">
        <v>135</v>
      </c>
      <c r="D112" s="9" t="s">
        <v>17</v>
      </c>
      <c r="E112" s="4" t="s">
        <v>558</v>
      </c>
      <c r="F112" s="137" t="s">
        <v>319</v>
      </c>
    </row>
    <row r="113" spans="1:6" ht="27.75" customHeight="1">
      <c r="A113" s="2">
        <v>110</v>
      </c>
      <c r="B113" s="9" t="s">
        <v>132</v>
      </c>
      <c r="C113" s="9" t="s">
        <v>136</v>
      </c>
      <c r="D113" s="9" t="s">
        <v>17</v>
      </c>
      <c r="E113" s="4" t="s">
        <v>218</v>
      </c>
      <c r="F113" s="137" t="s">
        <v>462</v>
      </c>
    </row>
    <row r="114" spans="1:6" ht="27.75" customHeight="1">
      <c r="A114" s="2">
        <v>111</v>
      </c>
      <c r="B114" s="9" t="s">
        <v>132</v>
      </c>
      <c r="C114" s="9" t="s">
        <v>137</v>
      </c>
      <c r="D114" s="9" t="s">
        <v>17</v>
      </c>
      <c r="E114" s="4" t="s">
        <v>218</v>
      </c>
      <c r="F114" s="137" t="s">
        <v>320</v>
      </c>
    </row>
    <row r="115" spans="1:6" ht="27.75" customHeight="1">
      <c r="A115" s="2">
        <v>112</v>
      </c>
      <c r="B115" s="9" t="s">
        <v>132</v>
      </c>
      <c r="C115" s="9" t="s">
        <v>138</v>
      </c>
      <c r="D115" s="9" t="s">
        <v>17</v>
      </c>
      <c r="E115" s="4" t="s">
        <v>218</v>
      </c>
      <c r="F115" s="137" t="s">
        <v>321</v>
      </c>
    </row>
    <row r="116" spans="1:6" ht="39.75" customHeight="1">
      <c r="A116" s="2">
        <v>113</v>
      </c>
      <c r="B116" s="9" t="s">
        <v>132</v>
      </c>
      <c r="C116" s="9" t="s">
        <v>139</v>
      </c>
      <c r="D116" s="9" t="s">
        <v>17</v>
      </c>
      <c r="E116" s="4" t="s">
        <v>218</v>
      </c>
      <c r="F116" s="137" t="s">
        <v>322</v>
      </c>
    </row>
    <row r="117" spans="1:6" ht="26.25" customHeight="1">
      <c r="A117" s="2">
        <v>114</v>
      </c>
      <c r="B117" s="9" t="s">
        <v>132</v>
      </c>
      <c r="C117" s="9" t="s">
        <v>140</v>
      </c>
      <c r="D117" s="9" t="s">
        <v>17</v>
      </c>
      <c r="E117" s="4" t="s">
        <v>218</v>
      </c>
      <c r="F117" s="137" t="s">
        <v>323</v>
      </c>
    </row>
    <row r="118" spans="1:6" ht="27.75" customHeight="1">
      <c r="A118" s="2">
        <v>115</v>
      </c>
      <c r="B118" s="9" t="s">
        <v>141</v>
      </c>
      <c r="C118" s="9" t="s">
        <v>142</v>
      </c>
      <c r="D118" s="9" t="s">
        <v>17</v>
      </c>
      <c r="E118" s="4" t="s">
        <v>218</v>
      </c>
      <c r="F118" s="137" t="s">
        <v>324</v>
      </c>
    </row>
    <row r="119" spans="1:6" ht="27.75" customHeight="1">
      <c r="A119" s="2">
        <v>116</v>
      </c>
      <c r="B119" s="9" t="s">
        <v>141</v>
      </c>
      <c r="C119" s="9" t="s">
        <v>143</v>
      </c>
      <c r="D119" s="9" t="s">
        <v>17</v>
      </c>
      <c r="E119" s="4" t="s">
        <v>218</v>
      </c>
      <c r="F119" s="137" t="s">
        <v>325</v>
      </c>
    </row>
    <row r="120" spans="1:6" ht="27.75" customHeight="1">
      <c r="A120" s="2">
        <v>117</v>
      </c>
      <c r="B120" s="9" t="s">
        <v>141</v>
      </c>
      <c r="C120" s="9" t="s">
        <v>144</v>
      </c>
      <c r="D120" s="9" t="s">
        <v>17</v>
      </c>
      <c r="E120" s="4" t="s">
        <v>218</v>
      </c>
      <c r="F120" s="137" t="s">
        <v>326</v>
      </c>
    </row>
    <row r="121" spans="1:6" ht="27.75" customHeight="1">
      <c r="A121" s="2">
        <v>118</v>
      </c>
      <c r="B121" s="9" t="s">
        <v>141</v>
      </c>
      <c r="C121" s="9" t="s">
        <v>145</v>
      </c>
      <c r="D121" s="9" t="s">
        <v>17</v>
      </c>
      <c r="E121" s="4" t="s">
        <v>228</v>
      </c>
      <c r="F121" s="137" t="s">
        <v>327</v>
      </c>
    </row>
    <row r="122" spans="1:6" ht="27" customHeight="1">
      <c r="A122" s="2">
        <v>119</v>
      </c>
      <c r="B122" s="9" t="s">
        <v>141</v>
      </c>
      <c r="C122" s="9" t="s">
        <v>146</v>
      </c>
      <c r="D122" s="9" t="s">
        <v>17</v>
      </c>
      <c r="E122" s="4" t="s">
        <v>218</v>
      </c>
      <c r="F122" s="137" t="s">
        <v>328</v>
      </c>
    </row>
    <row r="123" spans="1:6" ht="27.75" customHeight="1">
      <c r="A123" s="2">
        <v>120</v>
      </c>
      <c r="B123" s="9" t="s">
        <v>141</v>
      </c>
      <c r="C123" s="9" t="s">
        <v>147</v>
      </c>
      <c r="D123" s="9" t="s">
        <v>31</v>
      </c>
      <c r="E123" s="4" t="s">
        <v>329</v>
      </c>
      <c r="F123" s="137" t="s">
        <v>330</v>
      </c>
    </row>
    <row r="124" spans="1:6" ht="29.25" customHeight="1">
      <c r="A124" s="2">
        <v>121</v>
      </c>
      <c r="B124" s="9" t="s">
        <v>148</v>
      </c>
      <c r="C124" s="9" t="s">
        <v>149</v>
      </c>
      <c r="D124" s="9" t="s">
        <v>17</v>
      </c>
      <c r="E124" s="4" t="s">
        <v>218</v>
      </c>
      <c r="F124" s="137" t="s">
        <v>331</v>
      </c>
    </row>
    <row r="125" spans="1:6" ht="27.75" customHeight="1">
      <c r="A125" s="2">
        <v>122</v>
      </c>
      <c r="B125" s="9" t="s">
        <v>148</v>
      </c>
      <c r="C125" s="9" t="s">
        <v>150</v>
      </c>
      <c r="D125" s="9" t="s">
        <v>17</v>
      </c>
      <c r="E125" s="4" t="s">
        <v>218</v>
      </c>
      <c r="F125" s="137" t="s">
        <v>332</v>
      </c>
    </row>
    <row r="126" spans="1:6" ht="26.25" customHeight="1">
      <c r="A126" s="2">
        <v>123</v>
      </c>
      <c r="B126" s="9" t="s">
        <v>148</v>
      </c>
      <c r="C126" s="9" t="s">
        <v>151</v>
      </c>
      <c r="D126" s="9" t="s">
        <v>17</v>
      </c>
      <c r="E126" s="4" t="s">
        <v>581</v>
      </c>
      <c r="F126" s="137" t="s">
        <v>333</v>
      </c>
    </row>
    <row r="127" spans="1:6" ht="27" customHeight="1">
      <c r="A127" s="2">
        <v>124</v>
      </c>
      <c r="B127" s="10" t="s">
        <v>148</v>
      </c>
      <c r="C127" s="10" t="s">
        <v>152</v>
      </c>
      <c r="D127" s="10" t="s">
        <v>17</v>
      </c>
      <c r="E127" s="12" t="s">
        <v>334</v>
      </c>
      <c r="F127" s="139" t="s">
        <v>335</v>
      </c>
    </row>
    <row r="128" spans="1:6" ht="27.75" customHeight="1">
      <c r="A128" s="2">
        <v>125</v>
      </c>
      <c r="B128" s="9" t="s">
        <v>148</v>
      </c>
      <c r="C128" s="9" t="s">
        <v>153</v>
      </c>
      <c r="D128" s="9" t="s">
        <v>16</v>
      </c>
      <c r="E128" s="4" t="s">
        <v>216</v>
      </c>
      <c r="F128" s="137" t="s">
        <v>336</v>
      </c>
    </row>
    <row r="129" spans="1:6" ht="27" customHeight="1">
      <c r="A129" s="2">
        <v>126</v>
      </c>
      <c r="B129" s="9" t="s">
        <v>154</v>
      </c>
      <c r="C129" s="9" t="s">
        <v>155</v>
      </c>
      <c r="D129" s="9" t="s">
        <v>17</v>
      </c>
      <c r="E129" s="4" t="s">
        <v>218</v>
      </c>
      <c r="F129" s="137" t="s">
        <v>337</v>
      </c>
    </row>
    <row r="130" spans="1:6" ht="26.25" customHeight="1">
      <c r="A130" s="2">
        <v>127</v>
      </c>
      <c r="B130" s="9" t="s">
        <v>154</v>
      </c>
      <c r="C130" s="9" t="s">
        <v>156</v>
      </c>
      <c r="D130" s="9" t="s">
        <v>17</v>
      </c>
      <c r="E130" s="4" t="s">
        <v>218</v>
      </c>
      <c r="F130" s="137" t="s">
        <v>338</v>
      </c>
    </row>
    <row r="131" spans="1:6" ht="26.25" customHeight="1">
      <c r="A131" s="2">
        <v>128</v>
      </c>
      <c r="B131" s="9" t="s">
        <v>154</v>
      </c>
      <c r="C131" s="9" t="s">
        <v>157</v>
      </c>
      <c r="D131" s="9" t="s">
        <v>31</v>
      </c>
      <c r="E131" s="4" t="s">
        <v>339</v>
      </c>
      <c r="F131" s="137" t="s">
        <v>340</v>
      </c>
    </row>
    <row r="132" spans="1:6" ht="36" customHeight="1">
      <c r="A132" s="2">
        <v>129</v>
      </c>
      <c r="B132" s="9" t="s">
        <v>154</v>
      </c>
      <c r="C132" s="9" t="s">
        <v>158</v>
      </c>
      <c r="D132" s="9" t="s">
        <v>17</v>
      </c>
      <c r="E132" s="4" t="s">
        <v>218</v>
      </c>
      <c r="F132" s="137" t="s">
        <v>341</v>
      </c>
    </row>
    <row r="133" spans="1:6" ht="26.25" customHeight="1">
      <c r="A133" s="2">
        <v>130</v>
      </c>
      <c r="B133" s="9" t="s">
        <v>154</v>
      </c>
      <c r="C133" s="9" t="s">
        <v>159</v>
      </c>
      <c r="D133" s="9" t="s">
        <v>31</v>
      </c>
      <c r="E133" s="4" t="s">
        <v>234</v>
      </c>
      <c r="F133" s="137" t="s">
        <v>342</v>
      </c>
    </row>
    <row r="134" spans="1:6" ht="28.5" customHeight="1">
      <c r="A134" s="2">
        <v>131</v>
      </c>
      <c r="B134" s="9" t="s">
        <v>154</v>
      </c>
      <c r="C134" s="9" t="s">
        <v>160</v>
      </c>
      <c r="D134" s="9" t="s">
        <v>17</v>
      </c>
      <c r="E134" s="4" t="s">
        <v>218</v>
      </c>
      <c r="F134" s="137" t="s">
        <v>343</v>
      </c>
    </row>
    <row r="135" spans="1:6" ht="27" customHeight="1">
      <c r="A135" s="2">
        <v>132</v>
      </c>
      <c r="B135" s="9" t="s">
        <v>154</v>
      </c>
      <c r="C135" s="9" t="s">
        <v>161</v>
      </c>
      <c r="D135" s="9" t="s">
        <v>31</v>
      </c>
      <c r="E135" s="4" t="s">
        <v>234</v>
      </c>
      <c r="F135" s="137" t="s">
        <v>344</v>
      </c>
    </row>
    <row r="136" spans="1:6" ht="27" customHeight="1">
      <c r="A136" s="2">
        <v>133</v>
      </c>
      <c r="B136" s="9" t="s">
        <v>154</v>
      </c>
      <c r="C136" s="9" t="s">
        <v>162</v>
      </c>
      <c r="D136" s="9" t="s">
        <v>16</v>
      </c>
      <c r="E136" s="4" t="s">
        <v>216</v>
      </c>
      <c r="F136" s="137" t="s">
        <v>345</v>
      </c>
    </row>
    <row r="137" spans="1:6" ht="27.75" customHeight="1">
      <c r="A137" s="2">
        <v>134</v>
      </c>
      <c r="B137" s="9" t="s">
        <v>154</v>
      </c>
      <c r="C137" s="9" t="s">
        <v>162</v>
      </c>
      <c r="D137" s="9" t="s">
        <v>17</v>
      </c>
      <c r="E137" s="4" t="s">
        <v>218</v>
      </c>
      <c r="F137" s="137" t="s">
        <v>346</v>
      </c>
    </row>
    <row r="138" spans="1:6" ht="27" customHeight="1">
      <c r="A138" s="2">
        <v>135</v>
      </c>
      <c r="B138" s="9" t="s">
        <v>154</v>
      </c>
      <c r="C138" s="9" t="s">
        <v>163</v>
      </c>
      <c r="D138" s="9" t="s">
        <v>17</v>
      </c>
      <c r="E138" s="4" t="s">
        <v>218</v>
      </c>
      <c r="F138" s="137" t="s">
        <v>347</v>
      </c>
    </row>
    <row r="139" spans="1:6" ht="27" customHeight="1">
      <c r="A139" s="2">
        <v>136</v>
      </c>
      <c r="B139" s="9" t="s">
        <v>154</v>
      </c>
      <c r="C139" s="9" t="s">
        <v>164</v>
      </c>
      <c r="D139" s="9" t="s">
        <v>31</v>
      </c>
      <c r="E139" s="4" t="s">
        <v>218</v>
      </c>
      <c r="F139" s="137" t="s">
        <v>348</v>
      </c>
    </row>
    <row r="140" spans="1:6" ht="27" customHeight="1">
      <c r="A140" s="2">
        <v>137</v>
      </c>
      <c r="B140" s="9" t="s">
        <v>154</v>
      </c>
      <c r="C140" s="9" t="s">
        <v>165</v>
      </c>
      <c r="D140" s="9" t="s">
        <v>31</v>
      </c>
      <c r="E140" s="4" t="s">
        <v>234</v>
      </c>
      <c r="F140" s="137" t="s">
        <v>349</v>
      </c>
    </row>
    <row r="141" spans="1:6" ht="27" customHeight="1">
      <c r="A141" s="2">
        <v>138</v>
      </c>
      <c r="B141" s="9" t="s">
        <v>154</v>
      </c>
      <c r="C141" s="9" t="s">
        <v>166</v>
      </c>
      <c r="D141" s="9" t="s">
        <v>17</v>
      </c>
      <c r="E141" s="4" t="s">
        <v>558</v>
      </c>
      <c r="F141" s="137" t="s">
        <v>561</v>
      </c>
    </row>
    <row r="142" spans="1:6" ht="27" customHeight="1">
      <c r="A142" s="2">
        <v>139</v>
      </c>
      <c r="B142" s="9" t="s">
        <v>167</v>
      </c>
      <c r="C142" s="9" t="s">
        <v>168</v>
      </c>
      <c r="D142" s="9" t="s">
        <v>31</v>
      </c>
      <c r="E142" s="4" t="s">
        <v>262</v>
      </c>
      <c r="F142" s="137" t="s">
        <v>350</v>
      </c>
    </row>
    <row r="143" spans="1:6" ht="27" customHeight="1">
      <c r="A143" s="2">
        <v>140</v>
      </c>
      <c r="B143" s="9" t="s">
        <v>167</v>
      </c>
      <c r="C143" s="9" t="s">
        <v>169</v>
      </c>
      <c r="D143" s="9" t="s">
        <v>17</v>
      </c>
      <c r="E143" s="4" t="s">
        <v>228</v>
      </c>
      <c r="F143" s="137" t="s">
        <v>351</v>
      </c>
    </row>
    <row r="144" spans="1:6" ht="27" customHeight="1">
      <c r="A144" s="2">
        <v>141</v>
      </c>
      <c r="B144" s="9" t="s">
        <v>167</v>
      </c>
      <c r="C144" s="9" t="s">
        <v>170</v>
      </c>
      <c r="D144" s="9" t="s">
        <v>31</v>
      </c>
      <c r="E144" s="4" t="s">
        <v>234</v>
      </c>
      <c r="F144" s="137" t="s">
        <v>352</v>
      </c>
    </row>
    <row r="145" spans="1:6" ht="26.25" customHeight="1">
      <c r="A145" s="2">
        <v>142</v>
      </c>
      <c r="B145" s="9" t="s">
        <v>167</v>
      </c>
      <c r="C145" s="9" t="s">
        <v>171</v>
      </c>
      <c r="D145" s="9" t="s">
        <v>31</v>
      </c>
      <c r="E145" s="4" t="s">
        <v>216</v>
      </c>
      <c r="F145" s="137" t="s">
        <v>353</v>
      </c>
    </row>
    <row r="146" spans="1:6" ht="27.75" customHeight="1">
      <c r="A146" s="17">
        <v>143</v>
      </c>
      <c r="B146" s="16" t="s">
        <v>167</v>
      </c>
      <c r="C146" s="16" t="s">
        <v>111</v>
      </c>
      <c r="D146" s="16" t="s">
        <v>17</v>
      </c>
      <c r="E146" s="14" t="s">
        <v>218</v>
      </c>
      <c r="F146" s="137" t="s">
        <v>354</v>
      </c>
    </row>
    <row r="147" spans="1:6" ht="30.75" customHeight="1">
      <c r="A147" s="56">
        <v>144</v>
      </c>
      <c r="B147" s="50" t="s">
        <v>167</v>
      </c>
      <c r="C147" s="50" t="s">
        <v>172</v>
      </c>
      <c r="D147" s="50" t="s">
        <v>31</v>
      </c>
      <c r="E147" s="18" t="s">
        <v>216</v>
      </c>
      <c r="F147" s="137" t="s">
        <v>355</v>
      </c>
    </row>
  </sheetData>
  <autoFilter ref="A2:F147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Demografia</vt:lpstr>
      <vt:lpstr>Podmioty gospodarcze</vt:lpstr>
      <vt:lpstr>Dochody własne gmin</vt:lpstr>
      <vt:lpstr>Osoby bezrobotne</vt:lpstr>
      <vt:lpstr>Pomoc społeczna</vt:lpstr>
      <vt:lpstr>Osoby bezdomne</vt:lpstr>
      <vt:lpstr>Infrastruktura społeczna</vt:lpstr>
      <vt:lpstr>Infrastruktura pomocowa</vt:lpstr>
      <vt:lpstr>Dane teleadresowe</vt:lpstr>
      <vt:lpstr>Źródło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dariaf</dc:creator>
  <cp:lastModifiedBy>dariaf</cp:lastModifiedBy>
  <cp:lastPrinted>2023-12-20T13:52:42Z</cp:lastPrinted>
  <dcterms:created xsi:type="dcterms:W3CDTF">2022-07-11T11:42:46Z</dcterms:created>
  <dcterms:modified xsi:type="dcterms:W3CDTF">2025-02-04T06:56:48Z</dcterms:modified>
</cp:coreProperties>
</file>