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tabRatio="763" activeTab="8"/>
  </bookViews>
  <sheets>
    <sheet name="Demografia" sheetId="1" r:id="rId1"/>
    <sheet name="Podmioty gospodarcze" sheetId="2" r:id="rId2"/>
    <sheet name="Osoby bezrobotne" sheetId="4" r:id="rId3"/>
    <sheet name="Pomoc społeczna" sheetId="5" r:id="rId4"/>
    <sheet name="Osoby bezdomne" sheetId="6" r:id="rId5"/>
    <sheet name="Infrastruktura społeczna" sheetId="7" r:id="rId6"/>
    <sheet name="Infrastruktura pomocowa" sheetId="8" r:id="rId7"/>
    <sheet name="Dane teleadresowe" sheetId="9" r:id="rId8"/>
    <sheet name="Źródło" sheetId="10" r:id="rId9"/>
  </sheets>
  <definedNames>
    <definedName name="_xlnm._FilterDatabase" localSheetId="7" hidden="1">'Dane teleadresowe'!$A$2:$F$147</definedName>
    <definedName name="_xlnm._FilterDatabase" localSheetId="0" hidden="1">Demografia!$A$3:$X$147</definedName>
    <definedName name="_xlnm._FilterDatabase" localSheetId="6" hidden="1">'Infrastruktura pomocowa'!$A$2:$R$146</definedName>
    <definedName name="_xlnm._FilterDatabase" localSheetId="5" hidden="1">'Infrastruktura społeczna'!$A$2:$I$2</definedName>
    <definedName name="_xlnm._FilterDatabase" localSheetId="4" hidden="1">'Osoby bezdomne'!$A$2:$G$148</definedName>
    <definedName name="_xlnm._FilterDatabase" localSheetId="2" hidden="1">'Osoby bezrobotne'!$A$2:$H$146</definedName>
    <definedName name="_xlnm._FilterDatabase" localSheetId="1" hidden="1">'Podmioty gospodarcze'!$A$3:$H$3</definedName>
    <definedName name="_xlnm._FilterDatabase" localSheetId="3" hidden="1">'Pomoc społeczna'!$A$3:$AM$147</definedName>
  </definedNames>
  <calcPr calcId="145621"/>
</workbook>
</file>

<file path=xl/calcChain.xml><?xml version="1.0" encoding="utf-8"?>
<calcChain xmlns="http://schemas.openxmlformats.org/spreadsheetml/2006/main">
  <c r="AE151" i="5" l="1"/>
  <c r="AE147" i="5"/>
  <c r="AE146" i="5"/>
  <c r="AE145" i="5"/>
  <c r="AE144" i="5"/>
  <c r="AE143" i="5"/>
  <c r="AE142" i="5"/>
  <c r="AE141" i="5"/>
  <c r="AE140" i="5"/>
  <c r="AE139" i="5"/>
  <c r="AE138" i="5"/>
  <c r="AE137" i="5"/>
  <c r="AE136" i="5"/>
  <c r="AE135" i="5"/>
  <c r="AE134" i="5"/>
  <c r="AE133" i="5"/>
  <c r="AE132" i="5"/>
  <c r="AE131" i="5"/>
  <c r="AE130" i="5"/>
  <c r="AE129" i="5"/>
  <c r="AE128" i="5"/>
  <c r="AE127" i="5"/>
  <c r="AE126" i="5"/>
  <c r="AE125" i="5"/>
  <c r="AE124" i="5"/>
  <c r="AE123" i="5"/>
  <c r="AE122" i="5"/>
  <c r="AE121" i="5"/>
  <c r="AE120" i="5"/>
  <c r="AE119" i="5"/>
  <c r="AE118" i="5"/>
  <c r="AE117" i="5"/>
  <c r="AE116" i="5"/>
  <c r="AE115" i="5"/>
  <c r="AE114" i="5"/>
  <c r="AE113" i="5"/>
  <c r="AE112" i="5"/>
  <c r="AE111" i="5"/>
  <c r="AE110" i="5"/>
  <c r="AE109" i="5"/>
  <c r="AE108" i="5"/>
  <c r="AE107" i="5"/>
  <c r="AE106" i="5"/>
  <c r="AE105" i="5"/>
  <c r="AE104" i="5"/>
  <c r="AE103" i="5"/>
  <c r="AE102" i="5"/>
  <c r="AE101" i="5"/>
  <c r="AE100" i="5"/>
  <c r="AE99" i="5"/>
  <c r="AE98" i="5"/>
  <c r="AE97" i="5"/>
  <c r="AE96" i="5"/>
  <c r="AE95" i="5"/>
  <c r="AE94" i="5"/>
  <c r="AE93" i="5"/>
  <c r="AE92" i="5"/>
  <c r="AE91" i="5"/>
  <c r="AE90" i="5"/>
  <c r="AE89" i="5"/>
  <c r="AE88" i="5"/>
  <c r="AE87" i="5"/>
  <c r="AE86" i="5"/>
  <c r="AE85" i="5"/>
  <c r="AE84" i="5"/>
  <c r="AE83" i="5"/>
  <c r="AE82" i="5"/>
  <c r="AE81" i="5"/>
  <c r="AE80" i="5"/>
  <c r="AE79" i="5"/>
  <c r="AE78" i="5"/>
  <c r="AE77" i="5"/>
  <c r="AE76" i="5"/>
  <c r="AE75" i="5"/>
  <c r="AE74" i="5"/>
  <c r="AE73" i="5"/>
  <c r="AE72" i="5"/>
  <c r="AE71" i="5"/>
  <c r="AE70" i="5"/>
  <c r="AE69" i="5"/>
  <c r="AE68" i="5"/>
  <c r="AE67" i="5"/>
  <c r="AE66" i="5"/>
  <c r="AE65" i="5"/>
  <c r="AE64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5"/>
  <c r="AE4" i="5"/>
  <c r="AG151" i="5"/>
  <c r="F148" i="7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3" i="6"/>
  <c r="F147" i="6"/>
  <c r="V5" i="5" l="1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Z89" i="5"/>
  <c r="Z90" i="5"/>
  <c r="Z91" i="5"/>
  <c r="Z92" i="5"/>
  <c r="Z93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7" i="5"/>
  <c r="Z108" i="5"/>
  <c r="Z109" i="5"/>
  <c r="Z110" i="5"/>
  <c r="Z111" i="5"/>
  <c r="Z112" i="5"/>
  <c r="Z113" i="5"/>
  <c r="Z114" i="5"/>
  <c r="Z115" i="5"/>
  <c r="Z116" i="5"/>
  <c r="Z117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5" i="5"/>
  <c r="Z136" i="5"/>
  <c r="Z137" i="5"/>
  <c r="Z138" i="5"/>
  <c r="Z139" i="5"/>
  <c r="Z140" i="5"/>
  <c r="Z141" i="5"/>
  <c r="Z142" i="5"/>
  <c r="Z143" i="5"/>
  <c r="Z144" i="5"/>
  <c r="Z145" i="5"/>
  <c r="Z146" i="5"/>
  <c r="Z147" i="5"/>
  <c r="Z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4" i="5"/>
  <c r="G148" i="4"/>
  <c r="H6" i="4"/>
  <c r="H8" i="4"/>
  <c r="H4" i="4"/>
  <c r="H5" i="4"/>
  <c r="H7" i="4"/>
  <c r="H9" i="4"/>
  <c r="H10" i="4"/>
  <c r="H11" i="4"/>
  <c r="H14" i="4"/>
  <c r="H13" i="4"/>
  <c r="H15" i="4"/>
  <c r="H16" i="4"/>
  <c r="H17" i="4"/>
  <c r="H12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8" i="4"/>
  <c r="H37" i="4"/>
  <c r="H39" i="4"/>
  <c r="H40" i="4"/>
  <c r="H41" i="4"/>
  <c r="H42" i="4"/>
  <c r="H43" i="4"/>
  <c r="H44" i="4"/>
  <c r="H45" i="4"/>
  <c r="H46" i="4"/>
  <c r="H47" i="4"/>
  <c r="H48" i="4"/>
  <c r="H51" i="4"/>
  <c r="H49" i="4"/>
  <c r="H50" i="4"/>
  <c r="H52" i="4"/>
  <c r="H53" i="4"/>
  <c r="H54" i="4"/>
  <c r="H55" i="4"/>
  <c r="H56" i="4"/>
  <c r="H57" i="4"/>
  <c r="H62" i="4"/>
  <c r="H58" i="4"/>
  <c r="H59" i="4"/>
  <c r="H60" i="4"/>
  <c r="H61" i="4"/>
  <c r="H63" i="4"/>
  <c r="H64" i="4"/>
  <c r="H65" i="4"/>
  <c r="H66" i="4"/>
  <c r="H71" i="4"/>
  <c r="H72" i="4"/>
  <c r="H73" i="4"/>
  <c r="H74" i="4"/>
  <c r="H75" i="4"/>
  <c r="H76" i="4"/>
  <c r="H77" i="4"/>
  <c r="H78" i="4"/>
  <c r="H79" i="4"/>
  <c r="H84" i="4"/>
  <c r="H80" i="4"/>
  <c r="H81" i="4"/>
  <c r="H82" i="4"/>
  <c r="H83" i="4"/>
  <c r="H85" i="4"/>
  <c r="H86" i="4"/>
  <c r="H89" i="4"/>
  <c r="H87" i="4"/>
  <c r="H88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7" i="4"/>
  <c r="H123" i="4"/>
  <c r="H124" i="4"/>
  <c r="H125" i="4"/>
  <c r="H126" i="4"/>
  <c r="H135" i="4"/>
  <c r="H128" i="4"/>
  <c r="H129" i="4"/>
  <c r="H130" i="4"/>
  <c r="H131" i="4"/>
  <c r="H132" i="4"/>
  <c r="H133" i="4"/>
  <c r="H134" i="4"/>
  <c r="H136" i="4"/>
  <c r="H137" i="4"/>
  <c r="H138" i="4"/>
  <c r="H139" i="4"/>
  <c r="H140" i="4"/>
  <c r="H141" i="4"/>
  <c r="H142" i="4"/>
  <c r="H143" i="4"/>
  <c r="H144" i="4"/>
  <c r="H145" i="4"/>
  <c r="H146" i="4"/>
  <c r="H67" i="4"/>
  <c r="H68" i="4"/>
  <c r="H69" i="4"/>
  <c r="H70" i="4"/>
  <c r="H3" i="4"/>
  <c r="F148" i="4"/>
  <c r="F149" i="2"/>
  <c r="H148" i="4" l="1"/>
  <c r="G6" i="2"/>
  <c r="G12" i="2"/>
  <c r="G17" i="2"/>
  <c r="G20" i="2"/>
  <c r="G24" i="2"/>
  <c r="G28" i="2"/>
  <c r="G32" i="2"/>
  <c r="G36" i="2"/>
  <c r="G40" i="2"/>
  <c r="G44" i="2"/>
  <c r="G48" i="2"/>
  <c r="G51" i="2"/>
  <c r="G56" i="2"/>
  <c r="G59" i="2"/>
  <c r="G64" i="2"/>
  <c r="G72" i="2"/>
  <c r="G76" i="2"/>
  <c r="G80" i="2"/>
  <c r="G83" i="2"/>
  <c r="G90" i="2"/>
  <c r="G92" i="2"/>
  <c r="G96" i="2"/>
  <c r="G100" i="2"/>
  <c r="G104" i="2"/>
  <c r="G108" i="2"/>
  <c r="G112" i="2"/>
  <c r="G116" i="2"/>
  <c r="G120" i="2"/>
  <c r="G128" i="2"/>
  <c r="G127" i="2"/>
  <c r="G131" i="2"/>
  <c r="G135" i="2"/>
  <c r="G140" i="2"/>
  <c r="G144" i="2"/>
  <c r="G68" i="2"/>
  <c r="G149" i="2"/>
  <c r="G7" i="2"/>
  <c r="G8" i="2"/>
  <c r="G15" i="2"/>
  <c r="G18" i="2"/>
  <c r="G21" i="2"/>
  <c r="G25" i="2"/>
  <c r="G29" i="2"/>
  <c r="G33" i="2"/>
  <c r="G37" i="2"/>
  <c r="G41" i="2"/>
  <c r="G45" i="2"/>
  <c r="G49" i="2"/>
  <c r="G53" i="2"/>
  <c r="G57" i="2"/>
  <c r="G60" i="2"/>
  <c r="G65" i="2"/>
  <c r="G73" i="2"/>
  <c r="G77" i="2"/>
  <c r="G85" i="2"/>
  <c r="G84" i="2"/>
  <c r="G88" i="2"/>
  <c r="G93" i="2"/>
  <c r="G97" i="2"/>
  <c r="G101" i="2"/>
  <c r="G105" i="2"/>
  <c r="G109" i="2"/>
  <c r="G113" i="2"/>
  <c r="G117" i="2"/>
  <c r="G121" i="2"/>
  <c r="G124" i="2"/>
  <c r="G136" i="2"/>
  <c r="G132" i="2"/>
  <c r="G137" i="2"/>
  <c r="G141" i="2"/>
  <c r="G145" i="2"/>
  <c r="G69" i="2"/>
  <c r="G4" i="2"/>
  <c r="G9" i="2"/>
  <c r="G10" i="2"/>
  <c r="G14" i="2"/>
  <c r="G13" i="2"/>
  <c r="G22" i="2"/>
  <c r="G26" i="2"/>
  <c r="G30" i="2"/>
  <c r="G34" i="2"/>
  <c r="G39" i="2"/>
  <c r="G42" i="2"/>
  <c r="G46" i="2"/>
  <c r="G52" i="2"/>
  <c r="G138" i="2"/>
  <c r="G129" i="2"/>
  <c r="G122" i="2"/>
  <c r="G114" i="2"/>
  <c r="G106" i="2"/>
  <c r="G98" i="2"/>
  <c r="G89" i="2"/>
  <c r="G81" i="2"/>
  <c r="G74" i="2"/>
  <c r="G61" i="2"/>
  <c r="G54" i="2"/>
  <c r="G38" i="2"/>
  <c r="G23" i="2"/>
  <c r="G5" i="2"/>
  <c r="G71" i="2"/>
  <c r="G143" i="2"/>
  <c r="G134" i="2"/>
  <c r="G126" i="2"/>
  <c r="G119" i="2"/>
  <c r="G111" i="2"/>
  <c r="G103" i="2"/>
  <c r="G95" i="2"/>
  <c r="G87" i="2"/>
  <c r="G79" i="2"/>
  <c r="G67" i="2"/>
  <c r="G63" i="2"/>
  <c r="G50" i="2"/>
  <c r="G35" i="2"/>
  <c r="G19" i="2"/>
  <c r="G146" i="2"/>
  <c r="G70" i="2"/>
  <c r="G142" i="2"/>
  <c r="G133" i="2"/>
  <c r="G125" i="2"/>
  <c r="G118" i="2"/>
  <c r="G110" i="2"/>
  <c r="G102" i="2"/>
  <c r="G94" i="2"/>
  <c r="G86" i="2"/>
  <c r="G78" i="2"/>
  <c r="G66" i="2"/>
  <c r="G58" i="2"/>
  <c r="G47" i="2"/>
  <c r="G31" i="2"/>
  <c r="G16" i="2"/>
  <c r="G147" i="2"/>
  <c r="G139" i="2"/>
  <c r="G130" i="2"/>
  <c r="G123" i="2"/>
  <c r="G115" i="2"/>
  <c r="G107" i="2"/>
  <c r="G99" i="2"/>
  <c r="G91" i="2"/>
  <c r="G82" i="2"/>
  <c r="G75" i="2"/>
  <c r="G62" i="2"/>
  <c r="G55" i="2"/>
  <c r="G43" i="2"/>
  <c r="G27" i="2"/>
  <c r="G11" i="2"/>
  <c r="W7" i="1"/>
  <c r="W9" i="1"/>
  <c r="W5" i="1"/>
  <c r="W6" i="1"/>
  <c r="W8" i="1"/>
  <c r="W10" i="1"/>
  <c r="W11" i="1"/>
  <c r="W12" i="1"/>
  <c r="W15" i="1"/>
  <c r="W14" i="1"/>
  <c r="W16" i="1"/>
  <c r="W17" i="1"/>
  <c r="W18" i="1"/>
  <c r="W13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9" i="1"/>
  <c r="W38" i="1"/>
  <c r="W40" i="1"/>
  <c r="W41" i="1"/>
  <c r="W42" i="1"/>
  <c r="W43" i="1"/>
  <c r="W44" i="1"/>
  <c r="W45" i="1"/>
  <c r="W46" i="1"/>
  <c r="W47" i="1"/>
  <c r="W48" i="1"/>
  <c r="W49" i="1"/>
  <c r="W52" i="1"/>
  <c r="W50" i="1"/>
  <c r="W51" i="1"/>
  <c r="W53" i="1"/>
  <c r="W54" i="1"/>
  <c r="W55" i="1"/>
  <c r="W56" i="1"/>
  <c r="W57" i="1"/>
  <c r="W58" i="1"/>
  <c r="W63" i="1"/>
  <c r="W59" i="1"/>
  <c r="W60" i="1"/>
  <c r="W61" i="1"/>
  <c r="W62" i="1"/>
  <c r="W64" i="1"/>
  <c r="W65" i="1"/>
  <c r="W66" i="1"/>
  <c r="W67" i="1"/>
  <c r="W72" i="1"/>
  <c r="W73" i="1"/>
  <c r="W74" i="1"/>
  <c r="W75" i="1"/>
  <c r="W76" i="1"/>
  <c r="W77" i="1"/>
  <c r="W78" i="1"/>
  <c r="W79" i="1"/>
  <c r="W80" i="1"/>
  <c r="W85" i="1"/>
  <c r="W81" i="1"/>
  <c r="W82" i="1"/>
  <c r="W83" i="1"/>
  <c r="W84" i="1"/>
  <c r="W86" i="1"/>
  <c r="W87" i="1"/>
  <c r="W90" i="1"/>
  <c r="W88" i="1"/>
  <c r="W89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8" i="1"/>
  <c r="W124" i="1"/>
  <c r="W125" i="1"/>
  <c r="W126" i="1"/>
  <c r="W127" i="1"/>
  <c r="W136" i="1"/>
  <c r="W129" i="1"/>
  <c r="W130" i="1"/>
  <c r="W131" i="1"/>
  <c r="W132" i="1"/>
  <c r="W133" i="1"/>
  <c r="W134" i="1"/>
  <c r="W135" i="1"/>
  <c r="W137" i="1"/>
  <c r="W138" i="1"/>
  <c r="W139" i="1"/>
  <c r="W140" i="1"/>
  <c r="W141" i="1"/>
  <c r="W142" i="1"/>
  <c r="W143" i="1"/>
  <c r="W144" i="1"/>
  <c r="W145" i="1"/>
  <c r="W146" i="1"/>
  <c r="W147" i="1"/>
  <c r="W68" i="1"/>
  <c r="W69" i="1"/>
  <c r="W70" i="1"/>
  <c r="W71" i="1"/>
  <c r="W4" i="1"/>
  <c r="T7" i="1"/>
  <c r="T9" i="1"/>
  <c r="T5" i="1"/>
  <c r="T6" i="1"/>
  <c r="T8" i="1"/>
  <c r="T10" i="1"/>
  <c r="T11" i="1"/>
  <c r="T12" i="1"/>
  <c r="T15" i="1"/>
  <c r="T14" i="1"/>
  <c r="T16" i="1"/>
  <c r="T17" i="1"/>
  <c r="T18" i="1"/>
  <c r="T13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9" i="1"/>
  <c r="T38" i="1"/>
  <c r="T40" i="1"/>
  <c r="T41" i="1"/>
  <c r="T42" i="1"/>
  <c r="T43" i="1"/>
  <c r="T44" i="1"/>
  <c r="T45" i="1"/>
  <c r="T46" i="1"/>
  <c r="T47" i="1"/>
  <c r="T48" i="1"/>
  <c r="T49" i="1"/>
  <c r="T52" i="1"/>
  <c r="T50" i="1"/>
  <c r="T51" i="1"/>
  <c r="T53" i="1"/>
  <c r="T54" i="1"/>
  <c r="T55" i="1"/>
  <c r="T56" i="1"/>
  <c r="T57" i="1"/>
  <c r="T58" i="1"/>
  <c r="T63" i="1"/>
  <c r="T59" i="1"/>
  <c r="T60" i="1"/>
  <c r="T61" i="1"/>
  <c r="T62" i="1"/>
  <c r="T64" i="1"/>
  <c r="T65" i="1"/>
  <c r="T66" i="1"/>
  <c r="T67" i="1"/>
  <c r="T72" i="1"/>
  <c r="T73" i="1"/>
  <c r="T74" i="1"/>
  <c r="T75" i="1"/>
  <c r="T76" i="1"/>
  <c r="T77" i="1"/>
  <c r="T78" i="1"/>
  <c r="T79" i="1"/>
  <c r="T80" i="1"/>
  <c r="T85" i="1"/>
  <c r="T81" i="1"/>
  <c r="T82" i="1"/>
  <c r="T83" i="1"/>
  <c r="T84" i="1"/>
  <c r="T86" i="1"/>
  <c r="T87" i="1"/>
  <c r="T90" i="1"/>
  <c r="T88" i="1"/>
  <c r="T89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8" i="1"/>
  <c r="T124" i="1"/>
  <c r="T125" i="1"/>
  <c r="T126" i="1"/>
  <c r="T127" i="1"/>
  <c r="T136" i="1"/>
  <c r="T129" i="1"/>
  <c r="T130" i="1"/>
  <c r="T131" i="1"/>
  <c r="T132" i="1"/>
  <c r="T133" i="1"/>
  <c r="T134" i="1"/>
  <c r="T135" i="1"/>
  <c r="T137" i="1"/>
  <c r="T138" i="1"/>
  <c r="T139" i="1"/>
  <c r="T140" i="1"/>
  <c r="T141" i="1"/>
  <c r="T142" i="1"/>
  <c r="T143" i="1"/>
  <c r="T144" i="1"/>
  <c r="T145" i="1"/>
  <c r="T146" i="1"/>
  <c r="T147" i="1"/>
  <c r="T68" i="1"/>
  <c r="T69" i="1"/>
  <c r="T70" i="1"/>
  <c r="T71" i="1"/>
  <c r="T4" i="1"/>
  <c r="Q7" i="1"/>
  <c r="Q9" i="1"/>
  <c r="Q5" i="1"/>
  <c r="Q6" i="1"/>
  <c r="Q8" i="1"/>
  <c r="Q10" i="1"/>
  <c r="Q11" i="1"/>
  <c r="Q12" i="1"/>
  <c r="Q15" i="1"/>
  <c r="Q14" i="1"/>
  <c r="Q16" i="1"/>
  <c r="Q17" i="1"/>
  <c r="Q18" i="1"/>
  <c r="Q13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38" i="1"/>
  <c r="Q40" i="1"/>
  <c r="Q41" i="1"/>
  <c r="Q42" i="1"/>
  <c r="Q43" i="1"/>
  <c r="Q44" i="1"/>
  <c r="Q45" i="1"/>
  <c r="Q46" i="1"/>
  <c r="Q47" i="1"/>
  <c r="Q48" i="1"/>
  <c r="Q49" i="1"/>
  <c r="Q52" i="1"/>
  <c r="Q50" i="1"/>
  <c r="Q51" i="1"/>
  <c r="Q53" i="1"/>
  <c r="Q54" i="1"/>
  <c r="Q55" i="1"/>
  <c r="Q56" i="1"/>
  <c r="Q57" i="1"/>
  <c r="Q58" i="1"/>
  <c r="Q63" i="1"/>
  <c r="Q59" i="1"/>
  <c r="Q60" i="1"/>
  <c r="Q61" i="1"/>
  <c r="Q62" i="1"/>
  <c r="Q64" i="1"/>
  <c r="Q65" i="1"/>
  <c r="Q66" i="1"/>
  <c r="Q67" i="1"/>
  <c r="Q72" i="1"/>
  <c r="Q73" i="1"/>
  <c r="Q74" i="1"/>
  <c r="Q75" i="1"/>
  <c r="Q76" i="1"/>
  <c r="Q77" i="1"/>
  <c r="Q78" i="1"/>
  <c r="Q79" i="1"/>
  <c r="Q80" i="1"/>
  <c r="Q85" i="1"/>
  <c r="Q81" i="1"/>
  <c r="Q82" i="1"/>
  <c r="Q83" i="1"/>
  <c r="Q84" i="1"/>
  <c r="Q86" i="1"/>
  <c r="Q87" i="1"/>
  <c r="Q90" i="1"/>
  <c r="Q88" i="1"/>
  <c r="Q89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8" i="1"/>
  <c r="Q124" i="1"/>
  <c r="Q125" i="1"/>
  <c r="Q126" i="1"/>
  <c r="Q127" i="1"/>
  <c r="Q136" i="1"/>
  <c r="Q129" i="1"/>
  <c r="Q130" i="1"/>
  <c r="Q131" i="1"/>
  <c r="Q132" i="1"/>
  <c r="Q133" i="1"/>
  <c r="Q134" i="1"/>
  <c r="Q135" i="1"/>
  <c r="Q137" i="1"/>
  <c r="Q138" i="1"/>
  <c r="Q139" i="1"/>
  <c r="Q140" i="1"/>
  <c r="Q141" i="1"/>
  <c r="Q142" i="1"/>
  <c r="Q143" i="1"/>
  <c r="Q144" i="1"/>
  <c r="Q145" i="1"/>
  <c r="Q146" i="1"/>
  <c r="Q147" i="1"/>
  <c r="Q68" i="1"/>
  <c r="Q69" i="1"/>
  <c r="Q70" i="1"/>
  <c r="Q71" i="1"/>
  <c r="Q4" i="1"/>
  <c r="P7" i="1"/>
  <c r="P9" i="1"/>
  <c r="P5" i="1"/>
  <c r="P6" i="1"/>
  <c r="P8" i="1"/>
  <c r="P10" i="1"/>
  <c r="P11" i="1"/>
  <c r="P12" i="1"/>
  <c r="P15" i="1"/>
  <c r="P14" i="1"/>
  <c r="P16" i="1"/>
  <c r="P17" i="1"/>
  <c r="P18" i="1"/>
  <c r="P13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9" i="1"/>
  <c r="P38" i="1"/>
  <c r="P40" i="1"/>
  <c r="P41" i="1"/>
  <c r="P42" i="1"/>
  <c r="P43" i="1"/>
  <c r="P44" i="1"/>
  <c r="P45" i="1"/>
  <c r="P46" i="1"/>
  <c r="P47" i="1"/>
  <c r="P48" i="1"/>
  <c r="P49" i="1"/>
  <c r="P52" i="1"/>
  <c r="P50" i="1"/>
  <c r="P51" i="1"/>
  <c r="P53" i="1"/>
  <c r="P54" i="1"/>
  <c r="P55" i="1"/>
  <c r="P56" i="1"/>
  <c r="P57" i="1"/>
  <c r="P58" i="1"/>
  <c r="P63" i="1"/>
  <c r="P59" i="1"/>
  <c r="P60" i="1"/>
  <c r="P61" i="1"/>
  <c r="P62" i="1"/>
  <c r="P64" i="1"/>
  <c r="P65" i="1"/>
  <c r="P66" i="1"/>
  <c r="P67" i="1"/>
  <c r="P72" i="1"/>
  <c r="P73" i="1"/>
  <c r="P74" i="1"/>
  <c r="P75" i="1"/>
  <c r="P76" i="1"/>
  <c r="P77" i="1"/>
  <c r="P78" i="1"/>
  <c r="P79" i="1"/>
  <c r="P80" i="1"/>
  <c r="P85" i="1"/>
  <c r="P81" i="1"/>
  <c r="P82" i="1"/>
  <c r="P83" i="1"/>
  <c r="P84" i="1"/>
  <c r="P86" i="1"/>
  <c r="P87" i="1"/>
  <c r="P90" i="1"/>
  <c r="P88" i="1"/>
  <c r="P89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8" i="1"/>
  <c r="P124" i="1"/>
  <c r="P125" i="1"/>
  <c r="P126" i="1"/>
  <c r="P127" i="1"/>
  <c r="P136" i="1"/>
  <c r="P129" i="1"/>
  <c r="P130" i="1"/>
  <c r="P131" i="1"/>
  <c r="P132" i="1"/>
  <c r="P133" i="1"/>
  <c r="P134" i="1"/>
  <c r="P135" i="1"/>
  <c r="P137" i="1"/>
  <c r="P138" i="1"/>
  <c r="P139" i="1"/>
  <c r="P140" i="1"/>
  <c r="P141" i="1"/>
  <c r="P142" i="1"/>
  <c r="P143" i="1"/>
  <c r="P144" i="1"/>
  <c r="P145" i="1"/>
  <c r="P146" i="1"/>
  <c r="P147" i="1"/>
  <c r="P68" i="1"/>
  <c r="P69" i="1"/>
  <c r="P70" i="1"/>
  <c r="P71" i="1"/>
  <c r="P4" i="1"/>
  <c r="O7" i="1"/>
  <c r="O9" i="1"/>
  <c r="O5" i="1"/>
  <c r="O6" i="1"/>
  <c r="O8" i="1"/>
  <c r="O10" i="1"/>
  <c r="O11" i="1"/>
  <c r="O12" i="1"/>
  <c r="O15" i="1"/>
  <c r="O14" i="1"/>
  <c r="O16" i="1"/>
  <c r="O17" i="1"/>
  <c r="O18" i="1"/>
  <c r="O13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9" i="1"/>
  <c r="O38" i="1"/>
  <c r="O40" i="1"/>
  <c r="O41" i="1"/>
  <c r="O42" i="1"/>
  <c r="O43" i="1"/>
  <c r="O44" i="1"/>
  <c r="O45" i="1"/>
  <c r="O46" i="1"/>
  <c r="O47" i="1"/>
  <c r="O48" i="1"/>
  <c r="O49" i="1"/>
  <c r="O52" i="1"/>
  <c r="O50" i="1"/>
  <c r="O51" i="1"/>
  <c r="O53" i="1"/>
  <c r="O54" i="1"/>
  <c r="O55" i="1"/>
  <c r="O56" i="1"/>
  <c r="O57" i="1"/>
  <c r="O58" i="1"/>
  <c r="O63" i="1"/>
  <c r="O59" i="1"/>
  <c r="O60" i="1"/>
  <c r="O61" i="1"/>
  <c r="O62" i="1"/>
  <c r="O64" i="1"/>
  <c r="O65" i="1"/>
  <c r="O66" i="1"/>
  <c r="O67" i="1"/>
  <c r="O72" i="1"/>
  <c r="O73" i="1"/>
  <c r="O74" i="1"/>
  <c r="O75" i="1"/>
  <c r="O76" i="1"/>
  <c r="O77" i="1"/>
  <c r="O78" i="1"/>
  <c r="O79" i="1"/>
  <c r="O80" i="1"/>
  <c r="O85" i="1"/>
  <c r="O81" i="1"/>
  <c r="O82" i="1"/>
  <c r="O83" i="1"/>
  <c r="O84" i="1"/>
  <c r="O86" i="1"/>
  <c r="O87" i="1"/>
  <c r="O90" i="1"/>
  <c r="O88" i="1"/>
  <c r="O89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8" i="1"/>
  <c r="O124" i="1"/>
  <c r="O125" i="1"/>
  <c r="O126" i="1"/>
  <c r="O127" i="1"/>
  <c r="O136" i="1"/>
  <c r="O129" i="1"/>
  <c r="O130" i="1"/>
  <c r="O131" i="1"/>
  <c r="O132" i="1"/>
  <c r="O133" i="1"/>
  <c r="O134" i="1"/>
  <c r="O135" i="1"/>
  <c r="O137" i="1"/>
  <c r="O138" i="1"/>
  <c r="O139" i="1"/>
  <c r="O140" i="1"/>
  <c r="O141" i="1"/>
  <c r="O142" i="1"/>
  <c r="O143" i="1"/>
  <c r="O144" i="1"/>
  <c r="O145" i="1"/>
  <c r="O146" i="1"/>
  <c r="O147" i="1"/>
  <c r="O68" i="1"/>
  <c r="O69" i="1"/>
  <c r="O70" i="1"/>
  <c r="O71" i="1"/>
  <c r="O4" i="1"/>
  <c r="M7" i="1"/>
  <c r="M9" i="1"/>
  <c r="M5" i="1"/>
  <c r="M6" i="1"/>
  <c r="M8" i="1"/>
  <c r="M10" i="1"/>
  <c r="M11" i="1"/>
  <c r="M12" i="1"/>
  <c r="M15" i="1"/>
  <c r="M14" i="1"/>
  <c r="M16" i="1"/>
  <c r="M17" i="1"/>
  <c r="M18" i="1"/>
  <c r="M13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38" i="1"/>
  <c r="M40" i="1"/>
  <c r="M41" i="1"/>
  <c r="M42" i="1"/>
  <c r="M43" i="1"/>
  <c r="M44" i="1"/>
  <c r="M45" i="1"/>
  <c r="M46" i="1"/>
  <c r="M47" i="1"/>
  <c r="M48" i="1"/>
  <c r="M49" i="1"/>
  <c r="M52" i="1"/>
  <c r="M50" i="1"/>
  <c r="M51" i="1"/>
  <c r="M53" i="1"/>
  <c r="M54" i="1"/>
  <c r="M55" i="1"/>
  <c r="M56" i="1"/>
  <c r="M57" i="1"/>
  <c r="M58" i="1"/>
  <c r="M63" i="1"/>
  <c r="M59" i="1"/>
  <c r="M60" i="1"/>
  <c r="M61" i="1"/>
  <c r="M62" i="1"/>
  <c r="M64" i="1"/>
  <c r="M65" i="1"/>
  <c r="M66" i="1"/>
  <c r="M67" i="1"/>
  <c r="M72" i="1"/>
  <c r="M73" i="1"/>
  <c r="M74" i="1"/>
  <c r="M75" i="1"/>
  <c r="M76" i="1"/>
  <c r="M77" i="1"/>
  <c r="M78" i="1"/>
  <c r="M79" i="1"/>
  <c r="M80" i="1"/>
  <c r="M85" i="1"/>
  <c r="M81" i="1"/>
  <c r="M82" i="1"/>
  <c r="M83" i="1"/>
  <c r="M84" i="1"/>
  <c r="M86" i="1"/>
  <c r="M87" i="1"/>
  <c r="M90" i="1"/>
  <c r="M88" i="1"/>
  <c r="M89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8" i="1"/>
  <c r="M124" i="1"/>
  <c r="M125" i="1"/>
  <c r="M126" i="1"/>
  <c r="M127" i="1"/>
  <c r="M136" i="1"/>
  <c r="M129" i="1"/>
  <c r="M130" i="1"/>
  <c r="M131" i="1"/>
  <c r="M132" i="1"/>
  <c r="M133" i="1"/>
  <c r="M134" i="1"/>
  <c r="M135" i="1"/>
  <c r="M137" i="1"/>
  <c r="M138" i="1"/>
  <c r="M139" i="1"/>
  <c r="M140" i="1"/>
  <c r="M141" i="1"/>
  <c r="M142" i="1"/>
  <c r="M143" i="1"/>
  <c r="M144" i="1"/>
  <c r="M145" i="1"/>
  <c r="M146" i="1"/>
  <c r="M147" i="1"/>
  <c r="M68" i="1"/>
  <c r="M69" i="1"/>
  <c r="M70" i="1"/>
  <c r="M71" i="1"/>
  <c r="M4" i="1"/>
  <c r="N149" i="1"/>
  <c r="L149" i="1"/>
  <c r="J149" i="1"/>
  <c r="K7" i="1"/>
  <c r="K9" i="1"/>
  <c r="K5" i="1"/>
  <c r="K6" i="1"/>
  <c r="K8" i="1"/>
  <c r="K10" i="1"/>
  <c r="K11" i="1"/>
  <c r="K12" i="1"/>
  <c r="K15" i="1"/>
  <c r="K14" i="1"/>
  <c r="K16" i="1"/>
  <c r="K17" i="1"/>
  <c r="K18" i="1"/>
  <c r="K13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9" i="1"/>
  <c r="K38" i="1"/>
  <c r="K40" i="1"/>
  <c r="K41" i="1"/>
  <c r="K42" i="1"/>
  <c r="K43" i="1"/>
  <c r="K44" i="1"/>
  <c r="K45" i="1"/>
  <c r="K46" i="1"/>
  <c r="K47" i="1"/>
  <c r="K48" i="1"/>
  <c r="K49" i="1"/>
  <c r="K52" i="1"/>
  <c r="K50" i="1"/>
  <c r="K51" i="1"/>
  <c r="K53" i="1"/>
  <c r="K54" i="1"/>
  <c r="K55" i="1"/>
  <c r="K56" i="1"/>
  <c r="K57" i="1"/>
  <c r="K58" i="1"/>
  <c r="K63" i="1"/>
  <c r="K59" i="1"/>
  <c r="K60" i="1"/>
  <c r="K61" i="1"/>
  <c r="K62" i="1"/>
  <c r="K64" i="1"/>
  <c r="K65" i="1"/>
  <c r="K66" i="1"/>
  <c r="K67" i="1"/>
  <c r="K72" i="1"/>
  <c r="K73" i="1"/>
  <c r="K74" i="1"/>
  <c r="K75" i="1"/>
  <c r="K76" i="1"/>
  <c r="K77" i="1"/>
  <c r="K78" i="1"/>
  <c r="K79" i="1"/>
  <c r="K80" i="1"/>
  <c r="K85" i="1"/>
  <c r="K81" i="1"/>
  <c r="K82" i="1"/>
  <c r="K83" i="1"/>
  <c r="K84" i="1"/>
  <c r="K86" i="1"/>
  <c r="K87" i="1"/>
  <c r="K90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8" i="1"/>
  <c r="K124" i="1"/>
  <c r="K125" i="1"/>
  <c r="K126" i="1"/>
  <c r="K127" i="1"/>
  <c r="K136" i="1"/>
  <c r="K129" i="1"/>
  <c r="K130" i="1"/>
  <c r="K131" i="1"/>
  <c r="K132" i="1"/>
  <c r="K133" i="1"/>
  <c r="K134" i="1"/>
  <c r="K135" i="1"/>
  <c r="K137" i="1"/>
  <c r="K138" i="1"/>
  <c r="K139" i="1"/>
  <c r="K140" i="1"/>
  <c r="K141" i="1"/>
  <c r="K142" i="1"/>
  <c r="K143" i="1"/>
  <c r="K144" i="1"/>
  <c r="K145" i="1"/>
  <c r="K146" i="1"/>
  <c r="K147" i="1"/>
  <c r="K68" i="1"/>
  <c r="K69" i="1"/>
  <c r="K70" i="1"/>
  <c r="K71" i="1"/>
  <c r="K4" i="1"/>
  <c r="V7" i="1"/>
  <c r="V9" i="1"/>
  <c r="V5" i="1"/>
  <c r="V6" i="1"/>
  <c r="V8" i="1"/>
  <c r="V10" i="1"/>
  <c r="V11" i="1"/>
  <c r="V12" i="1"/>
  <c r="V15" i="1"/>
  <c r="V14" i="1"/>
  <c r="V16" i="1"/>
  <c r="V17" i="1"/>
  <c r="V18" i="1"/>
  <c r="V13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9" i="1"/>
  <c r="V38" i="1"/>
  <c r="V40" i="1"/>
  <c r="V41" i="1"/>
  <c r="V42" i="1"/>
  <c r="V43" i="1"/>
  <c r="V44" i="1"/>
  <c r="V45" i="1"/>
  <c r="V46" i="1"/>
  <c r="V47" i="1"/>
  <c r="V48" i="1"/>
  <c r="V49" i="1"/>
  <c r="V52" i="1"/>
  <c r="V50" i="1"/>
  <c r="V51" i="1"/>
  <c r="V53" i="1"/>
  <c r="V54" i="1"/>
  <c r="V55" i="1"/>
  <c r="V56" i="1"/>
  <c r="V57" i="1"/>
  <c r="V58" i="1"/>
  <c r="V63" i="1"/>
  <c r="V59" i="1"/>
  <c r="V60" i="1"/>
  <c r="V61" i="1"/>
  <c r="V62" i="1"/>
  <c r="V64" i="1"/>
  <c r="V65" i="1"/>
  <c r="V66" i="1"/>
  <c r="V67" i="1"/>
  <c r="V72" i="1"/>
  <c r="V73" i="1"/>
  <c r="V74" i="1"/>
  <c r="V75" i="1"/>
  <c r="V76" i="1"/>
  <c r="V77" i="1"/>
  <c r="V78" i="1"/>
  <c r="V79" i="1"/>
  <c r="V80" i="1"/>
  <c r="V85" i="1"/>
  <c r="V81" i="1"/>
  <c r="V82" i="1"/>
  <c r="V83" i="1"/>
  <c r="V84" i="1"/>
  <c r="V86" i="1"/>
  <c r="V87" i="1"/>
  <c r="V90" i="1"/>
  <c r="V88" i="1"/>
  <c r="V89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8" i="1"/>
  <c r="V124" i="1"/>
  <c r="V125" i="1"/>
  <c r="V126" i="1"/>
  <c r="V127" i="1"/>
  <c r="V136" i="1"/>
  <c r="V129" i="1"/>
  <c r="V130" i="1"/>
  <c r="V131" i="1"/>
  <c r="V132" i="1"/>
  <c r="V133" i="1"/>
  <c r="V134" i="1"/>
  <c r="V135" i="1"/>
  <c r="V137" i="1"/>
  <c r="V138" i="1"/>
  <c r="V139" i="1"/>
  <c r="V140" i="1"/>
  <c r="V141" i="1"/>
  <c r="V142" i="1"/>
  <c r="V143" i="1"/>
  <c r="V144" i="1"/>
  <c r="V145" i="1"/>
  <c r="V146" i="1"/>
  <c r="V147" i="1"/>
  <c r="V68" i="1"/>
  <c r="V69" i="1"/>
  <c r="V70" i="1"/>
  <c r="V71" i="1"/>
  <c r="V4" i="1"/>
  <c r="S7" i="1"/>
  <c r="S9" i="1"/>
  <c r="S5" i="1"/>
  <c r="S6" i="1"/>
  <c r="S8" i="1"/>
  <c r="S10" i="1"/>
  <c r="S11" i="1"/>
  <c r="S12" i="1"/>
  <c r="S15" i="1"/>
  <c r="S14" i="1"/>
  <c r="S16" i="1"/>
  <c r="S17" i="1"/>
  <c r="S18" i="1"/>
  <c r="S13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9" i="1"/>
  <c r="S38" i="1"/>
  <c r="S40" i="1"/>
  <c r="S41" i="1"/>
  <c r="S42" i="1"/>
  <c r="S43" i="1"/>
  <c r="S44" i="1"/>
  <c r="S45" i="1"/>
  <c r="S46" i="1"/>
  <c r="S47" i="1"/>
  <c r="S48" i="1"/>
  <c r="S49" i="1"/>
  <c r="S52" i="1"/>
  <c r="S50" i="1"/>
  <c r="S51" i="1"/>
  <c r="S53" i="1"/>
  <c r="S54" i="1"/>
  <c r="S55" i="1"/>
  <c r="S56" i="1"/>
  <c r="S57" i="1"/>
  <c r="S58" i="1"/>
  <c r="S63" i="1"/>
  <c r="S59" i="1"/>
  <c r="S60" i="1"/>
  <c r="S61" i="1"/>
  <c r="S62" i="1"/>
  <c r="S64" i="1"/>
  <c r="S65" i="1"/>
  <c r="S66" i="1"/>
  <c r="S67" i="1"/>
  <c r="S72" i="1"/>
  <c r="S73" i="1"/>
  <c r="S74" i="1"/>
  <c r="S75" i="1"/>
  <c r="S76" i="1"/>
  <c r="S77" i="1"/>
  <c r="S78" i="1"/>
  <c r="S79" i="1"/>
  <c r="S80" i="1"/>
  <c r="S85" i="1"/>
  <c r="S81" i="1"/>
  <c r="S82" i="1"/>
  <c r="S83" i="1"/>
  <c r="S84" i="1"/>
  <c r="S86" i="1"/>
  <c r="S87" i="1"/>
  <c r="S90" i="1"/>
  <c r="S88" i="1"/>
  <c r="S89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8" i="1"/>
  <c r="S124" i="1"/>
  <c r="S125" i="1"/>
  <c r="S126" i="1"/>
  <c r="S127" i="1"/>
  <c r="S136" i="1"/>
  <c r="S129" i="1"/>
  <c r="S130" i="1"/>
  <c r="S131" i="1"/>
  <c r="S132" i="1"/>
  <c r="S133" i="1"/>
  <c r="S134" i="1"/>
  <c r="S135" i="1"/>
  <c r="S137" i="1"/>
  <c r="S138" i="1"/>
  <c r="S139" i="1"/>
  <c r="S140" i="1"/>
  <c r="S141" i="1"/>
  <c r="S142" i="1"/>
  <c r="S143" i="1"/>
  <c r="S144" i="1"/>
  <c r="S145" i="1"/>
  <c r="S146" i="1"/>
  <c r="S147" i="1"/>
  <c r="S68" i="1"/>
  <c r="S69" i="1"/>
  <c r="S70" i="1"/>
  <c r="S71" i="1"/>
  <c r="S4" i="1"/>
  <c r="U149" i="1"/>
  <c r="R149" i="1"/>
  <c r="H149" i="1"/>
  <c r="G149" i="1"/>
  <c r="F149" i="1"/>
  <c r="I6" i="1" s="1"/>
  <c r="T149" i="1" l="1"/>
  <c r="Q149" i="1"/>
  <c r="I133" i="1"/>
  <c r="I118" i="1"/>
  <c r="I94" i="1"/>
  <c r="I78" i="1"/>
  <c r="I33" i="1"/>
  <c r="I69" i="1"/>
  <c r="I141" i="1"/>
  <c r="I132" i="1"/>
  <c r="I117" i="1"/>
  <c r="I109" i="1"/>
  <c r="I93" i="1"/>
  <c r="I84" i="1"/>
  <c r="I77" i="1"/>
  <c r="I60" i="1"/>
  <c r="I45" i="1"/>
  <c r="I15" i="1"/>
  <c r="O149" i="1"/>
  <c r="I138" i="1"/>
  <c r="I129" i="1"/>
  <c r="I114" i="1"/>
  <c r="I106" i="1"/>
  <c r="I98" i="1"/>
  <c r="I81" i="1"/>
  <c r="I74" i="1"/>
  <c r="I57" i="1"/>
  <c r="I41" i="1"/>
  <c r="I25" i="1"/>
  <c r="I4" i="1"/>
  <c r="I145" i="1"/>
  <c r="I137" i="1"/>
  <c r="I136" i="1"/>
  <c r="I121" i="1"/>
  <c r="I113" i="1"/>
  <c r="I105" i="1"/>
  <c r="I97" i="1"/>
  <c r="I88" i="1"/>
  <c r="I85" i="1"/>
  <c r="I73" i="1"/>
  <c r="I53" i="1"/>
  <c r="I37" i="1"/>
  <c r="I21" i="1"/>
  <c r="I7" i="1"/>
  <c r="S149" i="1"/>
  <c r="I70" i="1"/>
  <c r="I102" i="1"/>
  <c r="I49" i="1"/>
  <c r="M149" i="1"/>
  <c r="I124" i="1"/>
  <c r="I101" i="1"/>
  <c r="I29" i="1"/>
  <c r="I142" i="1"/>
  <c r="I125" i="1"/>
  <c r="I110" i="1"/>
  <c r="I86" i="1"/>
  <c r="I65" i="1"/>
  <c r="I18" i="1"/>
  <c r="V149" i="1"/>
  <c r="I146" i="1"/>
  <c r="I122" i="1"/>
  <c r="I89" i="1"/>
  <c r="I8" i="1"/>
  <c r="I68" i="1"/>
  <c r="I144" i="1"/>
  <c r="I135" i="1"/>
  <c r="I127" i="1"/>
  <c r="I128" i="1"/>
  <c r="I116" i="1"/>
  <c r="I108" i="1"/>
  <c r="I104" i="1"/>
  <c r="I96" i="1"/>
  <c r="I90" i="1"/>
  <c r="I76" i="1"/>
  <c r="I71" i="1"/>
  <c r="I147" i="1"/>
  <c r="I143" i="1"/>
  <c r="I139" i="1"/>
  <c r="I134" i="1"/>
  <c r="I130" i="1"/>
  <c r="I126" i="1"/>
  <c r="I123" i="1"/>
  <c r="I119" i="1"/>
  <c r="I115" i="1"/>
  <c r="I111" i="1"/>
  <c r="I107" i="1"/>
  <c r="I103" i="1"/>
  <c r="I99" i="1"/>
  <c r="I95" i="1"/>
  <c r="I91" i="1"/>
  <c r="I87" i="1"/>
  <c r="I82" i="1"/>
  <c r="I79" i="1"/>
  <c r="I75" i="1"/>
  <c r="I67" i="1"/>
  <c r="I62" i="1"/>
  <c r="I63" i="1"/>
  <c r="I55" i="1"/>
  <c r="I50" i="1"/>
  <c r="I47" i="1"/>
  <c r="I43" i="1"/>
  <c r="I38" i="1"/>
  <c r="I35" i="1"/>
  <c r="I31" i="1"/>
  <c r="I27" i="1"/>
  <c r="I23" i="1"/>
  <c r="I19" i="1"/>
  <c r="I16" i="1"/>
  <c r="I11" i="1"/>
  <c r="I5" i="1"/>
  <c r="W149" i="1"/>
  <c r="I66" i="1"/>
  <c r="I61" i="1"/>
  <c r="I58" i="1"/>
  <c r="I54" i="1"/>
  <c r="I52" i="1"/>
  <c r="I46" i="1"/>
  <c r="I42" i="1"/>
  <c r="I39" i="1"/>
  <c r="I34" i="1"/>
  <c r="I30" i="1"/>
  <c r="I26" i="1"/>
  <c r="I22" i="1"/>
  <c r="I13" i="1"/>
  <c r="I14" i="1"/>
  <c r="I10" i="1"/>
  <c r="I9" i="1"/>
  <c r="P149" i="1"/>
  <c r="I149" i="1"/>
  <c r="I140" i="1"/>
  <c r="I131" i="1"/>
  <c r="I120" i="1"/>
  <c r="I112" i="1"/>
  <c r="I100" i="1"/>
  <c r="I92" i="1"/>
  <c r="I83" i="1"/>
  <c r="I80" i="1"/>
  <c r="I72" i="1"/>
  <c r="I64" i="1"/>
  <c r="I59" i="1"/>
  <c r="I56" i="1"/>
  <c r="I51" i="1"/>
  <c r="I48" i="1"/>
  <c r="I44" i="1"/>
  <c r="I40" i="1"/>
  <c r="I36" i="1"/>
  <c r="I32" i="1"/>
  <c r="I28" i="1"/>
  <c r="I24" i="1"/>
  <c r="I20" i="1"/>
  <c r="I17" i="1"/>
  <c r="I12" i="1"/>
  <c r="K149" i="1"/>
  <c r="AF151" i="5"/>
  <c r="AC151" i="5" l="1"/>
  <c r="AA151" i="5" l="1"/>
  <c r="Y151" i="5"/>
  <c r="X151" i="5"/>
  <c r="T151" i="5"/>
  <c r="V151" i="5" s="1"/>
  <c r="U151" i="5"/>
  <c r="N151" i="5"/>
  <c r="O151" i="5"/>
  <c r="P151" i="5"/>
  <c r="Q151" i="5"/>
  <c r="R151" i="5"/>
  <c r="S151" i="5"/>
  <c r="M151" i="5"/>
  <c r="H151" i="5" l="1"/>
  <c r="G151" i="5"/>
  <c r="F151" i="5"/>
  <c r="K14" i="5" l="1"/>
  <c r="K26" i="5"/>
  <c r="K39" i="5"/>
  <c r="K52" i="5"/>
  <c r="K61" i="5"/>
  <c r="K78" i="5"/>
  <c r="K89" i="5"/>
  <c r="K102" i="5"/>
  <c r="K114" i="5"/>
  <c r="K125" i="5"/>
  <c r="K138" i="5"/>
  <c r="K70" i="5"/>
  <c r="K16" i="5"/>
  <c r="K38" i="5"/>
  <c r="K62" i="5"/>
  <c r="K91" i="5"/>
  <c r="K115" i="5"/>
  <c r="K139" i="5"/>
  <c r="K17" i="5"/>
  <c r="K28" i="5"/>
  <c r="K40" i="5"/>
  <c r="K51" i="5"/>
  <c r="K64" i="5"/>
  <c r="K80" i="5"/>
  <c r="K92" i="5"/>
  <c r="K104" i="5"/>
  <c r="K116" i="5"/>
  <c r="K127" i="5"/>
  <c r="K140" i="5"/>
  <c r="K19" i="5"/>
  <c r="K82" i="5"/>
  <c r="K95" i="5"/>
  <c r="K143" i="5"/>
  <c r="K32" i="5"/>
  <c r="K96" i="5"/>
  <c r="K131" i="5"/>
  <c r="K7" i="5"/>
  <c r="K18" i="5"/>
  <c r="K29" i="5"/>
  <c r="K41" i="5"/>
  <c r="K53" i="5"/>
  <c r="K65" i="5"/>
  <c r="K85" i="5"/>
  <c r="K93" i="5"/>
  <c r="K105" i="5"/>
  <c r="K117" i="5"/>
  <c r="K136" i="5"/>
  <c r="K141" i="5"/>
  <c r="K151" i="5"/>
  <c r="K5" i="5"/>
  <c r="K43" i="5"/>
  <c r="K67" i="5"/>
  <c r="K119" i="5"/>
  <c r="K56" i="5"/>
  <c r="K120" i="5"/>
  <c r="K9" i="5"/>
  <c r="K13" i="5"/>
  <c r="K30" i="5"/>
  <c r="K42" i="5"/>
  <c r="K54" i="5"/>
  <c r="K66" i="5"/>
  <c r="K81" i="5"/>
  <c r="K94" i="5"/>
  <c r="K106" i="5"/>
  <c r="K118" i="5"/>
  <c r="K129" i="5"/>
  <c r="K142" i="5"/>
  <c r="K4" i="5"/>
  <c r="K31" i="5"/>
  <c r="K55" i="5"/>
  <c r="K107" i="5"/>
  <c r="K130" i="5"/>
  <c r="K44" i="5"/>
  <c r="K72" i="5"/>
  <c r="K108" i="5"/>
  <c r="K144" i="5"/>
  <c r="K6" i="5"/>
  <c r="K20" i="5"/>
  <c r="K83" i="5"/>
  <c r="K8" i="5"/>
  <c r="K21" i="5"/>
  <c r="K33" i="5"/>
  <c r="K45" i="5"/>
  <c r="K57" i="5"/>
  <c r="K73" i="5"/>
  <c r="K84" i="5"/>
  <c r="K97" i="5"/>
  <c r="K109" i="5"/>
  <c r="K121" i="5"/>
  <c r="K132" i="5"/>
  <c r="K145" i="5"/>
  <c r="K111" i="5"/>
  <c r="K147" i="5"/>
  <c r="K12" i="5"/>
  <c r="K90" i="5"/>
  <c r="K10" i="5"/>
  <c r="K22" i="5"/>
  <c r="K34" i="5"/>
  <c r="K46" i="5"/>
  <c r="K58" i="5"/>
  <c r="K74" i="5"/>
  <c r="K86" i="5"/>
  <c r="K98" i="5"/>
  <c r="K110" i="5"/>
  <c r="K122" i="5"/>
  <c r="K133" i="5"/>
  <c r="K146" i="5"/>
  <c r="K23" i="5"/>
  <c r="K47" i="5"/>
  <c r="K75" i="5"/>
  <c r="K99" i="5"/>
  <c r="K134" i="5"/>
  <c r="K24" i="5"/>
  <c r="K59" i="5"/>
  <c r="K100" i="5"/>
  <c r="K135" i="5"/>
  <c r="K68" i="5"/>
  <c r="K11" i="5"/>
  <c r="K35" i="5"/>
  <c r="K63" i="5"/>
  <c r="K87" i="5"/>
  <c r="K123" i="5"/>
  <c r="K36" i="5"/>
  <c r="K76" i="5"/>
  <c r="K128" i="5"/>
  <c r="K48" i="5"/>
  <c r="K112" i="5"/>
  <c r="K15" i="5"/>
  <c r="K25" i="5"/>
  <c r="K37" i="5"/>
  <c r="K49" i="5"/>
  <c r="K60" i="5"/>
  <c r="K77" i="5"/>
  <c r="K88" i="5"/>
  <c r="K101" i="5"/>
  <c r="K113" i="5"/>
  <c r="K124" i="5"/>
  <c r="K137" i="5"/>
  <c r="K69" i="5"/>
  <c r="K27" i="5"/>
  <c r="K50" i="5"/>
  <c r="K79" i="5"/>
  <c r="K103" i="5"/>
  <c r="K126" i="5"/>
  <c r="K71" i="5"/>
  <c r="J7" i="5"/>
  <c r="J18" i="5"/>
  <c r="J29" i="5"/>
  <c r="J41" i="5"/>
  <c r="J53" i="5"/>
  <c r="J65" i="5"/>
  <c r="J85" i="5"/>
  <c r="J93" i="5"/>
  <c r="J105" i="5"/>
  <c r="J117" i="5"/>
  <c r="J136" i="5"/>
  <c r="J141" i="5"/>
  <c r="J13" i="5"/>
  <c r="J42" i="5"/>
  <c r="J81" i="5"/>
  <c r="J106" i="5"/>
  <c r="J129" i="5"/>
  <c r="J9" i="5"/>
  <c r="J5" i="5"/>
  <c r="J19" i="5"/>
  <c r="J31" i="5"/>
  <c r="J43" i="5"/>
  <c r="J55" i="5"/>
  <c r="J67" i="5"/>
  <c r="J82" i="5"/>
  <c r="J95" i="5"/>
  <c r="J107" i="5"/>
  <c r="J119" i="5"/>
  <c r="J130" i="5"/>
  <c r="J143" i="5"/>
  <c r="J4" i="5"/>
  <c r="J34" i="5"/>
  <c r="J86" i="5"/>
  <c r="J122" i="5"/>
  <c r="J147" i="5"/>
  <c r="J6" i="5"/>
  <c r="J20" i="5"/>
  <c r="J32" i="5"/>
  <c r="J44" i="5"/>
  <c r="J56" i="5"/>
  <c r="J72" i="5"/>
  <c r="J83" i="5"/>
  <c r="J96" i="5"/>
  <c r="J108" i="5"/>
  <c r="J120" i="5"/>
  <c r="J131" i="5"/>
  <c r="J144" i="5"/>
  <c r="J22" i="5"/>
  <c r="J58" i="5"/>
  <c r="J98" i="5"/>
  <c r="J133" i="5"/>
  <c r="J123" i="5"/>
  <c r="J8" i="5"/>
  <c r="J21" i="5"/>
  <c r="J33" i="5"/>
  <c r="J45" i="5"/>
  <c r="J57" i="5"/>
  <c r="J73" i="5"/>
  <c r="J84" i="5"/>
  <c r="J97" i="5"/>
  <c r="J109" i="5"/>
  <c r="J121" i="5"/>
  <c r="J132" i="5"/>
  <c r="J145" i="5"/>
  <c r="J46" i="5"/>
  <c r="J74" i="5"/>
  <c r="J110" i="5"/>
  <c r="J146" i="5"/>
  <c r="J134" i="5"/>
  <c r="J10" i="5"/>
  <c r="J11" i="5"/>
  <c r="J23" i="5"/>
  <c r="J35" i="5"/>
  <c r="J47" i="5"/>
  <c r="J63" i="5"/>
  <c r="J75" i="5"/>
  <c r="J87" i="5"/>
  <c r="J99" i="5"/>
  <c r="J111" i="5"/>
  <c r="J12" i="5"/>
  <c r="J24" i="5"/>
  <c r="J36" i="5"/>
  <c r="J48" i="5"/>
  <c r="J59" i="5"/>
  <c r="J76" i="5"/>
  <c r="J90" i="5"/>
  <c r="J100" i="5"/>
  <c r="J112" i="5"/>
  <c r="J128" i="5"/>
  <c r="J135" i="5"/>
  <c r="J68" i="5"/>
  <c r="J15" i="5"/>
  <c r="J25" i="5"/>
  <c r="J37" i="5"/>
  <c r="J49" i="5"/>
  <c r="J60" i="5"/>
  <c r="J77" i="5"/>
  <c r="J88" i="5"/>
  <c r="J101" i="5"/>
  <c r="J113" i="5"/>
  <c r="J124" i="5"/>
  <c r="J137" i="5"/>
  <c r="J69" i="5"/>
  <c r="J138" i="5"/>
  <c r="J14" i="5"/>
  <c r="J26" i="5"/>
  <c r="J39" i="5"/>
  <c r="J52" i="5"/>
  <c r="J61" i="5"/>
  <c r="J78" i="5"/>
  <c r="J89" i="5"/>
  <c r="J102" i="5"/>
  <c r="J114" i="5"/>
  <c r="J125" i="5"/>
  <c r="J70" i="5"/>
  <c r="J16" i="5"/>
  <c r="J27" i="5"/>
  <c r="J38" i="5"/>
  <c r="J50" i="5"/>
  <c r="J62" i="5"/>
  <c r="J79" i="5"/>
  <c r="J91" i="5"/>
  <c r="J103" i="5"/>
  <c r="J115" i="5"/>
  <c r="J126" i="5"/>
  <c r="J139" i="5"/>
  <c r="J71" i="5"/>
  <c r="J17" i="5"/>
  <c r="J28" i="5"/>
  <c r="J40" i="5"/>
  <c r="J51" i="5"/>
  <c r="J64" i="5"/>
  <c r="J80" i="5"/>
  <c r="J92" i="5"/>
  <c r="J104" i="5"/>
  <c r="J116" i="5"/>
  <c r="J127" i="5"/>
  <c r="J140" i="5"/>
  <c r="J30" i="5"/>
  <c r="J54" i="5"/>
  <c r="J66" i="5"/>
  <c r="J94" i="5"/>
  <c r="J118" i="5"/>
  <c r="J142" i="5"/>
  <c r="J151" i="5"/>
  <c r="L151" i="5" l="1"/>
  <c r="I151" i="5"/>
  <c r="AB151" i="5"/>
</calcChain>
</file>

<file path=xl/sharedStrings.xml><?xml version="1.0" encoding="utf-8"?>
<sst xmlns="http://schemas.openxmlformats.org/spreadsheetml/2006/main" count="6038" uniqueCount="734">
  <si>
    <t>LP.</t>
  </si>
  <si>
    <t>Powiat</t>
  </si>
  <si>
    <t>Gmina</t>
  </si>
  <si>
    <t>Typ gminy</t>
  </si>
  <si>
    <t>ogółem</t>
  </si>
  <si>
    <t xml:space="preserve">W TYM LICZBA KOBIET
</t>
  </si>
  <si>
    <t xml:space="preserve">W TYM LICZBA MĘŻCZYZN
</t>
  </si>
  <si>
    <t>% ludności gminy w ogólnej liczbie mieszkańców województwa</t>
  </si>
  <si>
    <t>w wieku przedprodukcyjnym</t>
  </si>
  <si>
    <t>% ogółu</t>
  </si>
  <si>
    <t>w wieku produkcyjnym</t>
  </si>
  <si>
    <t>w wieku poprodukcyjnym</t>
  </si>
  <si>
    <t xml:space="preserve">Liczba osób w wieku 75 lat i więcej w ludności ogółem </t>
  </si>
  <si>
    <t xml:space="preserve">Liczba osób w wieku 75 lat i więcej w stosunku do osób w wieku poprodukcyjnym </t>
  </si>
  <si>
    <t>aleksandrowski</t>
  </si>
  <si>
    <t>Aleksandrów Kujawski</t>
  </si>
  <si>
    <t>miejska</t>
  </si>
  <si>
    <t>wiejska</t>
  </si>
  <si>
    <t>Bądkowo</t>
  </si>
  <si>
    <t>Ciechocinek</t>
  </si>
  <si>
    <t>Koneck</t>
  </si>
  <si>
    <t>Nieszawa</t>
  </si>
  <si>
    <t>Raciążek</t>
  </si>
  <si>
    <t>Waganiec</t>
  </si>
  <si>
    <t>Zakrzewo</t>
  </si>
  <si>
    <t>brodnicki</t>
  </si>
  <si>
    <t>Bartniczka</t>
  </si>
  <si>
    <t>Bobrowo</t>
  </si>
  <si>
    <t>Brodnica</t>
  </si>
  <si>
    <t>Brzozie</t>
  </si>
  <si>
    <t>Górzno</t>
  </si>
  <si>
    <t>miejsko-wiejska</t>
  </si>
  <si>
    <t>Jabłonowo Pomorskie</t>
  </si>
  <si>
    <t>Osiek</t>
  </si>
  <si>
    <t>Świedziebnia</t>
  </si>
  <si>
    <t>Zbiczno</t>
  </si>
  <si>
    <t>bydgoski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</si>
  <si>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</si>
  <si>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</si>
  <si>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</si>
  <si>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</si>
  <si>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</si>
  <si>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</si>
  <si>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</si>
  <si>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</si>
  <si>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chełmiński</t>
  </si>
  <si>
    <t>Chełmno</t>
  </si>
  <si>
    <t>Kijewo Królewskie</t>
  </si>
  <si>
    <t>Lisewo</t>
  </si>
  <si>
    <t>Papowo Biskupie</t>
  </si>
  <si>
    <t>Stolno</t>
  </si>
  <si>
    <t>Unisław</t>
  </si>
  <si>
    <t>golubsko-dobrzyński</t>
  </si>
  <si>
    <t>Ciechocin</t>
  </si>
  <si>
    <t>Golub-Dobrzyń</t>
  </si>
  <si>
    <t>Kowalewo Pomorskie</t>
  </si>
  <si>
    <t>Radomin</t>
  </si>
  <si>
    <t>Zbójno</t>
  </si>
  <si>
    <t>grudziądzki</t>
  </si>
  <si>
    <t>Grudziądz</t>
  </si>
  <si>
    <t>Gruta</t>
  </si>
  <si>
    <t>Łasin</t>
  </si>
  <si>
    <t>Radzyń Chełmiński</t>
  </si>
  <si>
    <t>Rogóźno</t>
  </si>
  <si>
    <t>Świecie nad Osą</t>
  </si>
  <si>
    <t>inowrocławski</t>
  </si>
  <si>
    <t>Dąbrowa Biskupia</t>
  </si>
  <si>
    <t>Gniewkowo</t>
  </si>
  <si>
    <t>Inowrocław</t>
  </si>
  <si>
    <t>Janikowo</t>
  </si>
  <si>
    <t>Kruszwica</t>
  </si>
  <si>
    <t>Pakość</t>
  </si>
  <si>
    <t>Rojewo</t>
  </si>
  <si>
    <t>Złotniki Kujawskie</t>
  </si>
  <si>
    <t>lipnowski</t>
  </si>
  <si>
    <t>Bobrowniki</t>
  </si>
  <si>
    <t>Chrostkowo</t>
  </si>
  <si>
    <t>Dobrzyń nad Wisłą</t>
  </si>
  <si>
    <t>Kikół</t>
  </si>
  <si>
    <t>Lipno</t>
  </si>
  <si>
    <t>Skępe</t>
  </si>
  <si>
    <t>Tłuchowo</t>
  </si>
  <si>
    <t>Wielgie</t>
  </si>
  <si>
    <t>m. Bydgoszcz</t>
  </si>
  <si>
    <t>M. Bydgoszcz</t>
  </si>
  <si>
    <t>m. Grudziądz</t>
  </si>
  <si>
    <t>M. Grudziądz</t>
  </si>
  <si>
    <t>m. Toruń</t>
  </si>
  <si>
    <t>M. Toruń</t>
  </si>
  <si>
    <t>m. Włocławek</t>
  </si>
  <si>
    <t>M. Włocławek</t>
  </si>
  <si>
    <t>mogileński</t>
  </si>
  <si>
    <t>Dąbrowa</t>
  </si>
  <si>
    <t>Jeziora Wielkie</t>
  </si>
  <si>
    <t>Mogilno</t>
  </si>
  <si>
    <t>Strzelno</t>
  </si>
  <si>
    <t>nakielski</t>
  </si>
  <si>
    <t>Kcynia</t>
  </si>
  <si>
    <t>Mrocza</t>
  </si>
  <si>
    <t>Nakło nad Notecią</t>
  </si>
  <si>
    <t>Sadki</t>
  </si>
  <si>
    <t>Szubin</t>
  </si>
  <si>
    <t>radziejowski</t>
  </si>
  <si>
    <t>Bytoń</t>
  </si>
  <si>
    <t>Dobre</t>
  </si>
  <si>
    <t>Osięciny</t>
  </si>
  <si>
    <t>Piotrków Kujawski</t>
  </si>
  <si>
    <t>Radziejów</t>
  </si>
  <si>
    <t>Topólka</t>
  </si>
  <si>
    <t>rypiński</t>
  </si>
  <si>
    <t>Brzuze</t>
  </si>
  <si>
    <t>Rogowo</t>
  </si>
  <si>
    <t>Rypin</t>
  </si>
  <si>
    <t>Skrwilno</t>
  </si>
  <si>
    <t>Wąpielsk</t>
  </si>
  <si>
    <t>sępoleński</t>
  </si>
  <si>
    <t>Kamień Krajeński</t>
  </si>
  <si>
    <t>Sępólno Krajeńskie</t>
  </si>
  <si>
    <t>Sośno</t>
  </si>
  <si>
    <t>Więcbork</t>
  </si>
  <si>
    <t>świecki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</si>
  <si>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</si>
  <si>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</si>
  <si>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</si>
  <si>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</si>
  <si>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</si>
  <si>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</si>
  <si>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</si>
  <si>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</si>
  <si>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</si>
  <si>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</si>
  <si>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</si>
  <si>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</si>
  <si>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</si>
  <si>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</si>
  <si>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</si>
  <si>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</si>
  <si>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</si>
  <si>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</si>
  <si>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</si>
  <si>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</si>
  <si>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tucholski</t>
  </si>
  <si>
    <t>Cekcyn</t>
  </si>
  <si>
    <t>Gostycyn</t>
  </si>
  <si>
    <t>Kęsowo</t>
  </si>
  <si>
    <t>Lubiewo</t>
  </si>
  <si>
    <t>Śliwice</t>
  </si>
  <si>
    <t>Tuchola</t>
  </si>
  <si>
    <t>wąbrzeski</t>
  </si>
  <si>
    <t>Dębowa Łąka</t>
  </si>
  <si>
    <t>Książki</t>
  </si>
  <si>
    <t>Płużnica</t>
  </si>
  <si>
    <t>Ryńsk</t>
  </si>
  <si>
    <t>Wąbrzeźno</t>
  </si>
  <si>
    <t>włocławski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</si>
  <si>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</si>
  <si>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</si>
  <si>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</si>
  <si>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</si>
  <si>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</si>
  <si>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</si>
  <si>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</si>
  <si>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Kowal</t>
  </si>
  <si>
    <t>Lubanie</t>
  </si>
  <si>
    <t>Lubień Kujawski</t>
  </si>
  <si>
    <t>Lubraniec</t>
  </si>
  <si>
    <t>Włocławek</t>
  </si>
  <si>
    <t>żniński</t>
  </si>
  <si>
    <t>Barcin</t>
  </si>
  <si>
    <t>Gąsawa</t>
  </si>
  <si>
    <t>Janowiec Wielkopolski</t>
  </si>
  <si>
    <t>Łabiszyn</t>
  </si>
  <si>
    <t>Żnin</t>
  </si>
  <si>
    <t>Województwo Kujawsko-Pomorskie</t>
  </si>
  <si>
    <t>liczba podmiotów gospodarki narodowej wpisanych do rejestru REGON</t>
  </si>
  <si>
    <t>% podmiotów gospodarczych w gospodarce regionu</t>
  </si>
  <si>
    <t>* ludność w wieku nieprodukcyjnym - ludność w wieku 
przedprodukcyjnym - 0-17 lat 
oraz ludność w wieku poprodukcyjnym 
- mężczyźni 65 lat i więcej, kobiety 60 lat i więcej</t>
  </si>
  <si>
    <t/>
  </si>
  <si>
    <t>liczba osób bezrobotnych</t>
  </si>
  <si>
    <t>% osób długotrwale bezrobotnych w populacji osób bezrobotnych</t>
  </si>
  <si>
    <t xml:space="preserve">liczba osób korzystajacych z pomocy społecznej </t>
  </si>
  <si>
    <t>LICZBA RODZIN</t>
  </si>
  <si>
    <t>LICZBA OSÓB W RODZINACH</t>
  </si>
  <si>
    <t>% mieszkańców korzystajacych z pomocy społecznej (dot. osób w rodzinach, którym decyzją przyznano świadczenie z pomocy społ.</t>
  </si>
  <si>
    <t>% rodzin korzystających z pomocy w gminie w ogólnej liczbie rodzin korzystających w województwie</t>
  </si>
  <si>
    <t>% osób w rodzinach korzystających z pomocy w gminie w ogólnej liczbie osób w rodzinach korzystających w województwie</t>
  </si>
  <si>
    <t xml:space="preserve">Liczba korzystających ze świadczeń pomocy społecznej na 10 tys. ludności </t>
  </si>
  <si>
    <t>Liczba osób korzystających z pomocy społecznej według powodu otrzymania świadczeń: Ubóstwo</t>
  </si>
  <si>
    <t>Liczba osób korzystających z pomocy społecznej według powodu otrzymania świadczeń: Bezrobocie</t>
  </si>
  <si>
    <t>Liczba osób korzystających z pomocy społecznej według powodu otrzymania świadczeń: Niepełnosprawność</t>
  </si>
  <si>
    <t>Liczba osób korzystających z pomocy społecznej według powodu otrzymania świadczeń: Długotrwała lub ciężka choroba</t>
  </si>
  <si>
    <t xml:space="preserve">Liczba osób korzystających z pomocy społecznej według powodu otrzymania świadczeń: Bezradnośc w sprawach opiekuńczo-wychowawczych </t>
  </si>
  <si>
    <t>Liczba osób korzystających z pomocy społecznej według powodu otrzymania świadczeń: Alkoholizm</t>
  </si>
  <si>
    <t xml:space="preserve">Liczba osób korzystających z pomocy społecznej według powodu otrzymania świadczeń: Narkomania </t>
  </si>
  <si>
    <t>Liczba pracowników socjalnych</t>
  </si>
  <si>
    <t>Liczba mieszkańców przypadająca na jednego pracownika socjalnego w gminie</t>
  </si>
  <si>
    <t>Liczba rodzin i osób samotnie gospodarujących, objętych pracą socjalną przypadająca na 1 pracownika socjalnego zatrudnionego w OPS w pełnym wymiarze czasu pracy</t>
  </si>
  <si>
    <t>Liczba zatrudnionych asystentów rodziny w gminie</t>
  </si>
  <si>
    <t>Liczba rodzin objęta pracą asystenta rodziny</t>
  </si>
  <si>
    <t>Gmina realizująca usługi opiekuńcze</t>
  </si>
  <si>
    <t>Liczba osób objęta usługami opiekuńczymi</t>
  </si>
  <si>
    <t>Odsetek osób objętych usługami opiekuńczymi w populacji osób w wieku poprodukcyjnym</t>
  </si>
  <si>
    <t>Gmina realizująca poradnictwo specjalistyczne</t>
  </si>
  <si>
    <t>Liczba żłobków / klubów dziecięcych/ oddziałów żłobkowych w przedszkolach</t>
  </si>
  <si>
    <t>Odsetek dzieci objętych opieką z żłobkach</t>
  </si>
  <si>
    <t>dzienne domy pomocy</t>
  </si>
  <si>
    <t>środowiskowe domy samopomocy</t>
  </si>
  <si>
    <t>schroniska</t>
  </si>
  <si>
    <t>warsztaty terapii zajęciowej</t>
  </si>
  <si>
    <t>centra integracji społecznej</t>
  </si>
  <si>
    <t>kluby integracji społecznej</t>
  </si>
  <si>
    <t>zakłady aktywności zawodowej</t>
  </si>
  <si>
    <t>domy pomocy społecznej</t>
  </si>
  <si>
    <t>Nazwa</t>
  </si>
  <si>
    <t>Adres</t>
  </si>
  <si>
    <t>Miejski Ośrodek Pomocy Społecznej</t>
  </si>
  <si>
    <t>ul. Słowackiego 12
87-700 Aleksandrów Kujawski</t>
  </si>
  <si>
    <t>Gminny Ośrodek Pomocy Społecznej</t>
  </si>
  <si>
    <t xml:space="preserve">ul. Słowackiego 12
87-700 Aleksandrów Kujawski </t>
  </si>
  <si>
    <t>ul. Kopernika 14
87-720 Ciechocinek</t>
  </si>
  <si>
    <t>Włodzimierza Lubańskiego 11
87-702 Koneck</t>
  </si>
  <si>
    <t>ul. 3-Maja 2
87-730 Nieszawa</t>
  </si>
  <si>
    <t>ul. Rynkowa 6a
87-721 Raciążek</t>
  </si>
  <si>
    <t>ul. Dworcowa 7
87-731 Waganiec</t>
  </si>
  <si>
    <t>ul.Leśna 1
87-707 Zakrzewo</t>
  </si>
  <si>
    <t>ul. Brodnicka 8
87-321 Bartniczka</t>
  </si>
  <si>
    <t xml:space="preserve">Gminny Ośrodek Pomocy Społecznej </t>
  </si>
  <si>
    <t>Bobrowo 27
87-327 Bobrowo</t>
  </si>
  <si>
    <t>ul. Mazurska 13 
87-300 Brodnica</t>
  </si>
  <si>
    <t>Brzozie 50 
87-313 Brzozie</t>
  </si>
  <si>
    <t>Rynek 1 
87-320 Górzno</t>
  </si>
  <si>
    <t>Miejsko-Gminny Ośrodek Pomocy Społecznej</t>
  </si>
  <si>
    <t>ul. Główna 22
87-330 Jabłonowo Pomorskie</t>
  </si>
  <si>
    <t>Świedziebnia 92A
87-335 Świedziebnia</t>
  </si>
  <si>
    <t>ul. Betonowa 1 A
86-005 Białe Błota</t>
  </si>
  <si>
    <t>ul.Długa 54
86-022 Dobrcz</t>
  </si>
  <si>
    <t>ul. Pomianowskiego 1
86-010 Koronowo</t>
  </si>
  <si>
    <t>ul. Ogrodowa 2A
86-060 Nowa Wieś Wielka</t>
  </si>
  <si>
    <t>ul. Sportowa 2
86-014 Sicienko</t>
  </si>
  <si>
    <t>ul. Gen. Józefa Hallera 11
86-200 Chełmno</t>
  </si>
  <si>
    <t xml:space="preserve">ul. Toruńska 15
86-230 Lisewo </t>
  </si>
  <si>
    <t>Stolno 112 
86-212 Stolno</t>
  </si>
  <si>
    <t xml:space="preserve">ul. Parkowa 20
86-260 Unisław </t>
  </si>
  <si>
    <t>Miliszewy 51
87-408 Ciechocin</t>
  </si>
  <si>
    <t>Miejski Ośrodek Polityki Społecznej</t>
  </si>
  <si>
    <t>ul. Klińskiego 10
87-400 Golub-Dobrzyń</t>
  </si>
  <si>
    <t xml:space="preserve">Miejsko Gminny Ośrodek Pomocy Społecznej </t>
  </si>
  <si>
    <t>ul. Świętego Mikołaja 5
87-410 Kowalewo Pomorskie</t>
  </si>
  <si>
    <t>Radomin 1a
87-404 Radomin</t>
  </si>
  <si>
    <t>ul. Wybickiego 38
86-300 Grudziądz</t>
  </si>
  <si>
    <t>Gruta 244
86-330 Mełno</t>
  </si>
  <si>
    <t>Plac Towarzystwa Jaszczurczego 9 
87-220 Radzyń Chełmiński</t>
  </si>
  <si>
    <t>Świecie nad Osą 2
86-341 Świecie nad Osą</t>
  </si>
  <si>
    <t xml:space="preserve">ul. Topolowa 2
88-133 Dąbrowa Biskupia
</t>
  </si>
  <si>
    <t>ul. Dworcowa 8c
88 140 Gniewkowo</t>
  </si>
  <si>
    <t>ul. Św. Ducha 90
88-100 Inowrocław</t>
  </si>
  <si>
    <t xml:space="preserve">Miejsko-Gminny Ośrodek Pomocy Społecznej </t>
  </si>
  <si>
    <t>ul. Miła 11
88-160 Janikowo</t>
  </si>
  <si>
    <t xml:space="preserve">ul. Rybacka 20
88-150 Kruszwica
</t>
  </si>
  <si>
    <t>Ośrodek Pomocy Społecznej</t>
  </si>
  <si>
    <t>ul. Inowrocławska 14 
88-170 Pakość</t>
  </si>
  <si>
    <t xml:space="preserve">Rojewo 8
88-111 Rojewo </t>
  </si>
  <si>
    <t>Powstańców Wielkopolskich 6
88-180 Złotniki Kujawskie</t>
  </si>
  <si>
    <t>ul. Nieszawska 10
87-617 Bobrowniki</t>
  </si>
  <si>
    <t>Chrostkowo 99
87-602 Chrostkowo</t>
  </si>
  <si>
    <t>ul. Szkolna 1
87-610 Dobrzyń nad Wisłą</t>
  </si>
  <si>
    <t>Plac Kościuszki 7a
87-620 Kikół</t>
  </si>
  <si>
    <t xml:space="preserve">ul. Włocławska 16a
87-600 Lipno </t>
  </si>
  <si>
    <t>ul. Mickiewicza 29 
87-600 Lipno</t>
  </si>
  <si>
    <t>ul. Sierpecka 20
87-605 Tłuchowo</t>
  </si>
  <si>
    <t>ul. Starowiejska 8
87-603 Wielgie</t>
  </si>
  <si>
    <t>ul. Ogrodowa 9
85-043 Bydgoszcz</t>
  </si>
  <si>
    <t>Miejski Ośrodek Pomocy Rodzinie</t>
  </si>
  <si>
    <t>ul. Waryńskiego 34A
86-300 Grudziądz</t>
  </si>
  <si>
    <t>Jeziora Wielkie 106/4
88-324 Jeziora Wielkie</t>
  </si>
  <si>
    <t>ul. Rynek 10 
88-300 Mogilno</t>
  </si>
  <si>
    <t>ul. Sportowa 6
88-320 Strzelno</t>
  </si>
  <si>
    <t>ul. Libelta 28
89-240 Kcynia</t>
  </si>
  <si>
    <t>Miejsko Gminny Ośrodek Pomocy Społecznej</t>
  </si>
  <si>
    <t>ul. Łąkowa 7 
89-115 Mrocza</t>
  </si>
  <si>
    <t>ul. Ignacego Tomyślaka 37
89-110 Sadki</t>
  </si>
  <si>
    <t>ul. Kcyńska 34
89-200 Szubin</t>
  </si>
  <si>
    <t>Bytoń 72 
88-231 Bytoń</t>
  </si>
  <si>
    <t>Gminny Ośrodek Pomocy Społeczne</t>
  </si>
  <si>
    <t>ul. Dworcowa 6
88-210 Dobre</t>
  </si>
  <si>
    <t>ul. I Armii Wojska Polskiego 14
88-220 Osięciny</t>
  </si>
  <si>
    <t>ul. Słoneczna 32
88-230 Piotrków Kujawski</t>
  </si>
  <si>
    <t xml:space="preserve">Miejski Ośrodek Pomocy Społecznej </t>
  </si>
  <si>
    <t>ul. Rynek 1
88-200 Radziejów</t>
  </si>
  <si>
    <t>ul. Kościuszki 58
88-200 Radziejów</t>
  </si>
  <si>
    <t>Topólka 22
87-875 Topólka</t>
  </si>
  <si>
    <t>Brzuze 63
87-517 Brzuze</t>
  </si>
  <si>
    <t>Rogowo 51
87-515 Rogowo</t>
  </si>
  <si>
    <t>ul. Warszawska 40
87-500 Rypin</t>
  </si>
  <si>
    <t>ul. Lipnowska 4
87-500 Rypin</t>
  </si>
  <si>
    <t>ul. Rypińska 7
87-510 Skrwilno</t>
  </si>
  <si>
    <t>Plac Odrodzenia 3
89-430 Kamień Krajeński</t>
  </si>
  <si>
    <t>ul. Szkolna 8
89-400 Sępólno Krajeńskie</t>
  </si>
  <si>
    <t>ul. Mickiewicza 22a
89-410 Więcbork</t>
  </si>
  <si>
    <t>ul. Dr Floriana Ceynowy 14
86-122 Bukowiec</t>
  </si>
  <si>
    <t>Dragacz 7a
86-134 Dragacz</t>
  </si>
  <si>
    <t>ul. Podgórna 10
86-140 Drzycim</t>
  </si>
  <si>
    <t>ul. Główna 10
86-131 Jeżewo</t>
  </si>
  <si>
    <t>Wyzwolenia 9
86-141 Lniano</t>
  </si>
  <si>
    <t>Plac Św. Rocha 5
86-170 Nowe</t>
  </si>
  <si>
    <t>ul. Dworcowa 6
86-150 Osie</t>
  </si>
  <si>
    <t>ul. Główna 33
86-120 Pruszcz</t>
  </si>
  <si>
    <t>ul.Józefa Hallera 11
86-105 Świecie</t>
  </si>
  <si>
    <t>ul. Gen. Józefa Hallera 19
87-140 Chełmża</t>
  </si>
  <si>
    <t>ul. Paderewskiego 11
87-140 Chełmża</t>
  </si>
  <si>
    <t>ul. Słowackiego 12
87-640 Czernikowo</t>
  </si>
  <si>
    <t>ul. Toruńska 56
87-162 Lubicz</t>
  </si>
  <si>
    <t>ul. Warszawska 19
87-148 Łysomice</t>
  </si>
  <si>
    <t>Aleja Lipowa 27
87-126 Obrowo</t>
  </si>
  <si>
    <t xml:space="preserve">ul. Toruńska 14
87-165 Cierpice
Wielka Nieszawka </t>
  </si>
  <si>
    <t>ul. Słoneczna 28
87-134 Zławieś Wielka</t>
  </si>
  <si>
    <t>ul. Szkolna 2
89-511 Cekcyn</t>
  </si>
  <si>
    <t>ul. Sępoleńska 12 a
89-520 Gostycyn</t>
  </si>
  <si>
    <t xml:space="preserve">ul. Główna 19
89-506 Kęsowo </t>
  </si>
  <si>
    <t>ul. Hallera 7
89-526 Lubiewo</t>
  </si>
  <si>
    <t>ul. ks. dra St. Sychowskiego 28 
89-530 Śliwice</t>
  </si>
  <si>
    <t xml:space="preserve">Ośrodek Pomocy Społecznej </t>
  </si>
  <si>
    <t>ul. Świecka 45 
89-500 Tuchola</t>
  </si>
  <si>
    <t>Dębowa Łąka 38 
87-207 Dębowa Łąka</t>
  </si>
  <si>
    <t>ul. Bankowa 4
87-222 Książki</t>
  </si>
  <si>
    <t>Płużnica 54
87-214 Płużnica</t>
  </si>
  <si>
    <t>Ośrodek Pomocy Społecznej Gminy Ryńsk</t>
  </si>
  <si>
    <t>ul. Mickiewicza 12/1
87-200 Wąbrzeźno</t>
  </si>
  <si>
    <t>ul. Wolności 32
87-200 Wąbrzeźno</t>
  </si>
  <si>
    <t>Baruchowo 54
87-821 Baruchowo</t>
  </si>
  <si>
    <t>Brzeski Ośrodek Pomocy Społecznej</t>
  </si>
  <si>
    <t>ul. Królewska 5
87-880 Brześć Kujawski</t>
  </si>
  <si>
    <t>ul. Kaliska 2 
87-860 Chodecz</t>
  </si>
  <si>
    <t>Fabianki 4
87-811 Fabianki</t>
  </si>
  <si>
    <t>ul. Marszałka Piłsudskiego 32 
87-865 Izbica Kujawska</t>
  </si>
  <si>
    <t xml:space="preserve">ul. Piwna 24
87-820 Kowal </t>
  </si>
  <si>
    <t>ul. Piwna 33
87-820 Kowal</t>
  </si>
  <si>
    <t>Lubanie 28A
87-732 Lubanie</t>
  </si>
  <si>
    <t>ul. 1-go Maja 44
87-840 Lubień Kujawski</t>
  </si>
  <si>
    <t>ul. Brzeska 49
87-890 Lubraniec</t>
  </si>
  <si>
    <t>ul. Mogileńska 3
88-190 Barcin</t>
  </si>
  <si>
    <t>ul. Żnińska 19
88-410 Gąsawa</t>
  </si>
  <si>
    <t>ul. Strzelecka 8
88-430 Janowiec Wielkopolski</t>
  </si>
  <si>
    <t>ul. Szubińska  1
89-210 Łabiszyn</t>
  </si>
  <si>
    <t>ul. Kolejowa 4
88-420 Rogowo</t>
  </si>
  <si>
    <t xml:space="preserve">ul.700-lecia 36
88-400 Żnin </t>
  </si>
  <si>
    <t xml:space="preserve">Wskaźnik </t>
  </si>
  <si>
    <t>Źródło</t>
  </si>
  <si>
    <t>1.</t>
  </si>
  <si>
    <t>Liczba ludności ogółem</t>
  </si>
  <si>
    <t>BDL-GUS</t>
  </si>
  <si>
    <t>2.</t>
  </si>
  <si>
    <t>3.</t>
  </si>
  <si>
    <t>Liczba osób w wieku przedprodukcyjnym</t>
  </si>
  <si>
    <t>4.</t>
  </si>
  <si>
    <t>5.</t>
  </si>
  <si>
    <t>Liczba osób w wieku produkcyjnym</t>
  </si>
  <si>
    <t>6.</t>
  </si>
  <si>
    <t>7.</t>
  </si>
  <si>
    <t>Liczba osób w wieku poprodukcyjnym</t>
  </si>
  <si>
    <t>8.</t>
  </si>
  <si>
    <t>9.</t>
  </si>
  <si>
    <t>Ludność w wieku nieprodukcyjnym na 100 osób w wieku produkcyjnym</t>
  </si>
  <si>
    <t>10.</t>
  </si>
  <si>
    <t>11.</t>
  </si>
  <si>
    <t xml:space="preserve">Odsetek osób w wieku 75 lat i więcej w ludności ogółem </t>
  </si>
  <si>
    <t>12.</t>
  </si>
  <si>
    <t>13.</t>
  </si>
  <si>
    <t>Liczba podmiotów gospodarki narodowej wpisanych do rejestru REGON</t>
  </si>
  <si>
    <t>14.</t>
  </si>
  <si>
    <t>15.</t>
  </si>
  <si>
    <t>16.</t>
  </si>
  <si>
    <t>Liczba osób bezrobotnych</t>
  </si>
  <si>
    <t>17.</t>
  </si>
  <si>
    <t>18.</t>
  </si>
  <si>
    <t>19.</t>
  </si>
  <si>
    <t>20.</t>
  </si>
  <si>
    <t>Liczba osób korzystajacych z pomocy społecznej</t>
  </si>
  <si>
    <t>21.</t>
  </si>
  <si>
    <t>Liczba rodzin</t>
  </si>
  <si>
    <t>22.</t>
  </si>
  <si>
    <t>Liczba osób w rodzinach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</si>
  <si>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</si>
  <si>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</si>
  <si>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</si>
  <si>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</si>
  <si>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</si>
  <si>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</si>
  <si>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</si>
  <si>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</si>
  <si>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</si>
  <si>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</si>
  <si>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</si>
  <si>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</si>
  <si>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</si>
  <si>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</si>
  <si>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</si>
  <si>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</si>
  <si>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</si>
  <si>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</si>
  <si>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</si>
  <si>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</si>
  <si>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</si>
  <si>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</si>
  <si>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</si>
  <si>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</si>
  <si>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</si>
  <si>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Liczba osób bezdomnych</t>
  </si>
  <si>
    <t>49.</t>
  </si>
  <si>
    <t>% osób bezdomnych w gminie w stosunku do liczby osób bezdomnych w województwie</t>
  </si>
  <si>
    <t>50.</t>
  </si>
  <si>
    <t>51.</t>
  </si>
  <si>
    <t>52.</t>
  </si>
  <si>
    <t>Liczba przedszkoli (przedszkola wraz z oddziałami przedszkolnymi przy szkołach)</t>
  </si>
  <si>
    <t>53.</t>
  </si>
  <si>
    <t>Odsetek dzieci objętych wychowaniem przedszkolnym w wieku 3-5 lat</t>
  </si>
  <si>
    <t>54.</t>
  </si>
  <si>
    <t>Dzienne Domy Pomocy</t>
  </si>
  <si>
    <t>55.</t>
  </si>
  <si>
    <t>Środowiskowe Domy Samopomocy</t>
  </si>
  <si>
    <t>Kujawsko-Pomorski Urząd Wojewódzki w Bydgoszczy</t>
  </si>
  <si>
    <t>56.</t>
  </si>
  <si>
    <t>Schroniska</t>
  </si>
  <si>
    <t>57.</t>
  </si>
  <si>
    <t>Warsztaty Terapii Zajęciowej</t>
  </si>
  <si>
    <t>59.</t>
  </si>
  <si>
    <t>Centra Integracji Społecznej</t>
  </si>
  <si>
    <t>60.</t>
  </si>
  <si>
    <t>Kluby Integracji Społecznej</t>
  </si>
  <si>
    <t>61.</t>
  </si>
  <si>
    <t>Zakłady Aktywności Zawodowej</t>
  </si>
  <si>
    <t>62.</t>
  </si>
  <si>
    <t>63.</t>
  </si>
  <si>
    <t>64.</t>
  </si>
  <si>
    <t>Liczba domów pomocy społecznej</t>
  </si>
  <si>
    <t>Dane teleadresowe</t>
  </si>
  <si>
    <r>
      <t>Liczba przedszkoli (przedszkola wraz z oddziałami przedszkolnymi przy szkołach)</t>
    </r>
    <r>
      <rPr>
        <b/>
        <sz val="10"/>
        <rFont val="Calibri"/>
        <family val="2"/>
        <charset val="238"/>
        <scheme val="minor"/>
      </rPr>
      <t xml:space="preserve">
</t>
    </r>
  </si>
  <si>
    <r>
      <rPr>
        <b/>
        <sz val="10"/>
        <rFont val="Calibri"/>
        <family val="2"/>
        <charset val="238"/>
        <scheme val="minor"/>
      </rPr>
      <t>Odsetek dzieci objętych wychowaniem przedszkolnym w wieku 3-5 lat</t>
    </r>
    <r>
      <rPr>
        <b/>
        <sz val="10"/>
        <color rgb="FFFF0000"/>
        <rFont val="Calibri"/>
        <family val="2"/>
        <charset val="238"/>
        <scheme val="minor"/>
      </rPr>
      <t xml:space="preserve">
</t>
    </r>
  </si>
  <si>
    <t>ludność w wieku nieprodukcyjnym* na 100 osób w wieku produkcyjnym</t>
  </si>
  <si>
    <t>ul. Młyńska 6
87-305 Zbiczno</t>
  </si>
  <si>
    <t>Wałdowo Królewskie                  ul.Długa 32
86-070 Dąbrowa Chełmińska</t>
  </si>
  <si>
    <t>ul. Kościuszki 12
86-050 Solec Kujawski</t>
  </si>
  <si>
    <t>ul. Dworcowa 5
86-200 Chełmno</t>
  </si>
  <si>
    <t>ul. Szlachecka 1
86-253 Kijewo Królewskie</t>
  </si>
  <si>
    <t>Zbójno 178A
87-645 Zbójno</t>
  </si>
  <si>
    <t>ul. Wodna 15
86-320 Łasin</t>
  </si>
  <si>
    <t>Rogóźno 91c
86-318 Rogóźno</t>
  </si>
  <si>
    <t>ul. Szkolna 13
88-306 Dąbrowa</t>
  </si>
  <si>
    <t>ul. Gimnazjalna 10
89-100 Nakło nad Notecią</t>
  </si>
  <si>
    <t>Wąpielsk 20B
87-337 Wąpielsk</t>
  </si>
  <si>
    <t>ul. Dworcowa 15
86-160 Warlubie</t>
  </si>
  <si>
    <t>ul. Bydgoska 10
87-152 Łubianka</t>
  </si>
  <si>
    <t>ul. Słowackiego 118 A
87-100 Toruń</t>
  </si>
  <si>
    <t>ul. Ogniowa 8/10
87-800 Włocławek</t>
  </si>
  <si>
    <t>Sprawozdanie MRiPS-03-R</t>
  </si>
  <si>
    <t>Sprawozdanie MRiPS-03-R, BDL-GUS</t>
  </si>
  <si>
    <t>Sprawozdanie MRiPS-06</t>
  </si>
  <si>
    <t>Sprawozdanie MRiPS-03-R, sprawozdanie MRiPS-06</t>
  </si>
  <si>
    <t>Państwowy Fundusz Rehabilitazji Osób Niepełnosprawnych</t>
  </si>
  <si>
    <t>noclegownie</t>
  </si>
  <si>
    <t xml:space="preserve">ogrzewalnie </t>
  </si>
  <si>
    <t>jadłodajnie</t>
  </si>
  <si>
    <t>Noclegownie</t>
  </si>
  <si>
    <t>Ogrzewalnie</t>
  </si>
  <si>
    <t>Jadłodajnie</t>
  </si>
  <si>
    <t>58.</t>
  </si>
  <si>
    <t>lp.</t>
  </si>
  <si>
    <t>Liczba kobiet</t>
  </si>
  <si>
    <t>Liczba mężczyzn</t>
  </si>
  <si>
    <t xml:space="preserve">% mieszkańców korzystajacych z pomocy społecznej </t>
  </si>
  <si>
    <t>Liczba osób długotrwale bezrobotnych</t>
  </si>
  <si>
    <t>liczba osób długotrwale bezrobotnych</t>
  </si>
  <si>
    <t xml:space="preserve">Liczba korzystających ze świadczeń pomocy społecznej na 1000 ludności </t>
  </si>
  <si>
    <t xml:space="preserve">Liczba osób w wieku 85 lat i więcej w ludności ogółem </t>
  </si>
  <si>
    <t xml:space="preserve">Liczba osób w wieku 85 lat i więcej w stosunku do osób w wieku poprodukcyjnym </t>
  </si>
  <si>
    <t>Liczba osób w wieku 85 lat</t>
  </si>
  <si>
    <t xml:space="preserve">Liczba osób w wieku 75 lat i więcej </t>
  </si>
  <si>
    <t xml:space="preserve">Odsetek w ludności ogółem </t>
  </si>
  <si>
    <t xml:space="preserve">Odsetek osób w wieku 85 lat i więcej w ludności ogółem </t>
  </si>
  <si>
    <t>65.</t>
  </si>
  <si>
    <t>66.</t>
  </si>
  <si>
    <t>67.</t>
  </si>
  <si>
    <t>68.</t>
  </si>
  <si>
    <t>udział fundacji, stowarzyszeń i organizacji społecznych w ogólnej liczbie podmiotów gospodarki narodowej (%)</t>
  </si>
  <si>
    <t>69.</t>
  </si>
  <si>
    <t>Liczba pracowników socjalnych objętych superwizją</t>
  </si>
  <si>
    <t>Liczba osób objętych opieką w ramach programu opieka 75+</t>
  </si>
  <si>
    <t>Liczba osób objętych asystencją osobistą dla osób z niepełnosprawnościami</t>
  </si>
  <si>
    <t>Liczba osób objętych opieką wytchnieniową</t>
  </si>
  <si>
    <t>Liczba osób objętych opieką wytchnieniową dzienną</t>
  </si>
  <si>
    <t>Liczba osób objętych opieką wytchnieniową całodobową</t>
  </si>
  <si>
    <t>Gmina realizaujące usługę transportową dla osób starszych, niesamodzielnych i z niepełnosprawnościami</t>
  </si>
  <si>
    <t>Usługa transportowa dostępna dla wszystkich mieszkańców gminy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</si>
  <si>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</si>
  <si>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</si>
  <si>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</si>
  <si>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</si>
  <si>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</si>
  <si>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</si>
  <si>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</si>
  <si>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</si>
  <si>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</si>
  <si>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Centra opiekuńczo-mieszkalne</t>
  </si>
  <si>
    <t>Gospodarstwa opiekuńcze</t>
  </si>
  <si>
    <t>Gmina realizujaca teleopiekę</t>
  </si>
  <si>
    <t>79.</t>
  </si>
  <si>
    <t>80.</t>
  </si>
  <si>
    <t>81.</t>
  </si>
  <si>
    <t>82.</t>
  </si>
  <si>
    <t>Liczba pracowników socjalnych objęta superwizją</t>
  </si>
  <si>
    <t>Dane Kujawsko-Pomorskiego Urzędu Wojewódzkiego w Bydgoszczy</t>
  </si>
  <si>
    <t>usługa transportowa do placówek pomocowych (np. DDP, ŚDS)</t>
  </si>
  <si>
    <t>Usługa transportowa dostępna dla wszystkich mieszkańców gminy (np.</t>
  </si>
  <si>
    <t>Ujemne wartości wskaźnika przyrostu naturalnego</t>
  </si>
  <si>
    <t>Dodatnie wartości wskaźnika przyrostu naturalnego</t>
  </si>
  <si>
    <t>Współczynnik przyrostu naturalnego równy 0</t>
  </si>
  <si>
    <t>przyrost naturalny na 1000 mieszkańców</t>
  </si>
  <si>
    <t>mieszkania treningowe i wspomagane</t>
  </si>
  <si>
    <t>ul. Centralna 6A
86-031 Osielsko</t>
  </si>
  <si>
    <t>Centrum Usług Społecznych</t>
  </si>
  <si>
    <t>Papowo Biskupie 131
86-221 Papowo Biskupie</t>
  </si>
  <si>
    <t>ul. Dworcowa 9
87-630 Skępe</t>
  </si>
  <si>
    <r>
      <t>ul. Królewiecka 7</t>
    </r>
    <r>
      <rPr>
        <sz val="10"/>
        <color theme="1"/>
        <rFont val="Calibri"/>
        <family val="2"/>
        <charset val="238"/>
        <scheme val="minor"/>
      </rPr>
      <t xml:space="preserve">
 87-800 Włocławek</t>
    </r>
  </si>
  <si>
    <t>ul. Konopnickiej 13/1
87-100 Toruń</t>
  </si>
  <si>
    <t xml:space="preserve">Ankieta „Akcja Zima 2024/2025” </t>
  </si>
  <si>
    <t>Ogólnopolskie badanie liczby osób bezdomnych 2024 przeprowadzone na zlecenie MRPIPS</t>
  </si>
  <si>
    <t>Współczynnik przyrostu naturalnego</t>
  </si>
  <si>
    <t>Mieszkania treningowe i wspomgane</t>
  </si>
  <si>
    <t>Domy Pomocy Społecznej</t>
  </si>
  <si>
    <t>Rejestr DPS Kujawsko-Pomorskiego Urzędu Wojewódzkiego w Bydgoszczy</t>
  </si>
  <si>
    <t>ludność w wieku poprodukcyjnym na 100 osób w wieku produkcyjnym</t>
  </si>
  <si>
    <t>Ludność w wieku poprodukcyjnym na 100 osób w wieku produkcyjnym</t>
  </si>
  <si>
    <t>Gmina realizujące usługę transportową dla osób starszych, niesamodzielnych i z niepełnosprawnościami</t>
  </si>
  <si>
    <t>Usługa transportowa w formie door to door</t>
  </si>
  <si>
    <t>Usługa transportowa do placówek wsparcia</t>
  </si>
  <si>
    <t>23.</t>
  </si>
  <si>
    <t>kluby seniora/ swietlice dla seniorów</t>
  </si>
  <si>
    <t>Kluby Seniora/świetlice dla seniorów</t>
  </si>
  <si>
    <t>Płużnickie Centrum Usług Społecznych</t>
  </si>
  <si>
    <t>z tego: usługa transportowa w formie door to door (z asysta od drzwi miejsca zamieszkania do drzwi miejsca docelowego)</t>
  </si>
  <si>
    <t>Formularz "Ocena Zasobów Pomocy Społecznej" w systemie CAS</t>
  </si>
  <si>
    <t>* Oprócz osób objętych usługami asystenckimi w gminach, z tej formy pomocy skorzystało również x osób z terenu powiatu brodnickiego oraz x osób z powiatu świeckiego.</t>
  </si>
  <si>
    <t>**Oprócz osób objętych opieką wytchnieniową w gminach, z usług opieki wytchnieniowej w formie pobytu całodobowego skorzystało również x osób z terenu powiatu brodnickiego, x osoby z powiatu golubsko-dobrzyńskiego oraz x osób z powiatu lipnowskiego.</t>
  </si>
  <si>
    <t>Teryt</t>
  </si>
  <si>
    <t>0401011</t>
  </si>
  <si>
    <t>0401042</t>
  </si>
  <si>
    <t>0401052</t>
  </si>
  <si>
    <t>0401021</t>
  </si>
  <si>
    <t>0401062</t>
  </si>
  <si>
    <t>0401031</t>
  </si>
  <si>
    <t>0401072</t>
  </si>
  <si>
    <t>0401082</t>
  </si>
  <si>
    <t>0401092</t>
  </si>
  <si>
    <t>0402062</t>
  </si>
  <si>
    <t>0402022</t>
  </si>
  <si>
    <t>0402011</t>
  </si>
  <si>
    <t>0402032</t>
  </si>
  <si>
    <t>0402042</t>
  </si>
  <si>
    <t>0402053</t>
  </si>
  <si>
    <t>0402073</t>
  </si>
  <si>
    <t>0402082</t>
  </si>
  <si>
    <t>0402092</t>
  </si>
  <si>
    <t>0402102</t>
  </si>
  <si>
    <t>0403012</t>
  </si>
  <si>
    <t>0403022</t>
  </si>
  <si>
    <t>0403032</t>
  </si>
  <si>
    <t>0403043</t>
  </si>
  <si>
    <t>0403052</t>
  </si>
  <si>
    <t>0403062</t>
  </si>
  <si>
    <t>0403072</t>
  </si>
  <si>
    <t>0403083</t>
  </si>
  <si>
    <t>0404011</t>
  </si>
  <si>
    <t>0404022</t>
  </si>
  <si>
    <t>0404032</t>
  </si>
  <si>
    <t>0404042</t>
  </si>
  <si>
    <t>0404052</t>
  </si>
  <si>
    <t>0404062</t>
  </si>
  <si>
    <t>0404072</t>
  </si>
  <si>
    <t>0405022</t>
  </si>
  <si>
    <t>0405011</t>
  </si>
  <si>
    <t>0405032</t>
  </si>
  <si>
    <t>0405043</t>
  </si>
  <si>
    <t>0405052</t>
  </si>
  <si>
    <t>0405062</t>
  </si>
  <si>
    <t>0406012</t>
  </si>
  <si>
    <t>0406022</t>
  </si>
  <si>
    <t>0406033</t>
  </si>
  <si>
    <t>0406043</t>
  </si>
  <si>
    <t>0406052</t>
  </si>
  <si>
    <t>0406062</t>
  </si>
  <si>
    <t>0407022</t>
  </si>
  <si>
    <t>0407033</t>
  </si>
  <si>
    <t>0407011</t>
  </si>
  <si>
    <t>0407042</t>
  </si>
  <si>
    <t>0407053</t>
  </si>
  <si>
    <t>0407063</t>
  </si>
  <si>
    <t>0407073</t>
  </si>
  <si>
    <t>0407082</t>
  </si>
  <si>
    <t>0407092</t>
  </si>
  <si>
    <t>0408023</t>
  </si>
  <si>
    <t>0408032</t>
  </si>
  <si>
    <t>0408043</t>
  </si>
  <si>
    <t>0408053</t>
  </si>
  <si>
    <t>0408011</t>
  </si>
  <si>
    <t>0408062</t>
  </si>
  <si>
    <t>0408073</t>
  </si>
  <si>
    <t>0408082</t>
  </si>
  <si>
    <t>0408092</t>
  </si>
  <si>
    <t>0461011</t>
  </si>
  <si>
    <t>0462011</t>
  </si>
  <si>
    <t>0463011</t>
  </si>
  <si>
    <t>0464011</t>
  </si>
  <si>
    <t>0409012</t>
  </si>
  <si>
    <t>0409022</t>
  </si>
  <si>
    <t>0409033</t>
  </si>
  <si>
    <t>0409043</t>
  </si>
  <si>
    <t>0410013</t>
  </si>
  <si>
    <t>0410023</t>
  </si>
  <si>
    <t>0410033</t>
  </si>
  <si>
    <t>0410042</t>
  </si>
  <si>
    <t>0410053</t>
  </si>
  <si>
    <t>0411022</t>
  </si>
  <si>
    <t>0411032</t>
  </si>
  <si>
    <t>0411042</t>
  </si>
  <si>
    <t>0411053</t>
  </si>
  <si>
    <t>0411011</t>
  </si>
  <si>
    <t>0411062</t>
  </si>
  <si>
    <t>0411072</t>
  </si>
  <si>
    <t>0412022</t>
  </si>
  <si>
    <t>0412032</t>
  </si>
  <si>
    <t>0412011</t>
  </si>
  <si>
    <t>0412042</t>
  </si>
  <si>
    <t>0412052</t>
  </si>
  <si>
    <t>0412062</t>
  </si>
  <si>
    <t>0413013</t>
  </si>
  <si>
    <t>0413023</t>
  </si>
  <si>
    <t>0413032</t>
  </si>
  <si>
    <t>0413043</t>
  </si>
  <si>
    <t>0414012</t>
  </si>
  <si>
    <t>0414022</t>
  </si>
  <si>
    <t>0414032</t>
  </si>
  <si>
    <t>0414042</t>
  </si>
  <si>
    <t>0414052</t>
  </si>
  <si>
    <t>0414063</t>
  </si>
  <si>
    <t>0414072</t>
  </si>
  <si>
    <t>0414083</t>
  </si>
  <si>
    <t>0414093</t>
  </si>
  <si>
    <t>0414102</t>
  </si>
  <si>
    <t>0414112</t>
  </si>
  <si>
    <t>0415011</t>
  </si>
  <si>
    <t>0415022</t>
  </si>
  <si>
    <t>0415032</t>
  </si>
  <si>
    <t>0415042</t>
  </si>
  <si>
    <t>0415052</t>
  </si>
  <si>
    <t>0415062</t>
  </si>
  <si>
    <t>0415072</t>
  </si>
  <si>
    <t>0415082</t>
  </si>
  <si>
    <t>0415092</t>
  </si>
  <si>
    <t>0416012</t>
  </si>
  <si>
    <t>0416022</t>
  </si>
  <si>
    <t>0416032</t>
  </si>
  <si>
    <t>0416042</t>
  </si>
  <si>
    <t>0416052</t>
  </si>
  <si>
    <t>0416063</t>
  </si>
  <si>
    <t>0417022</t>
  </si>
  <si>
    <t>0417032</t>
  </si>
  <si>
    <t>0417042</t>
  </si>
  <si>
    <t>0417052</t>
  </si>
  <si>
    <t>0417011</t>
  </si>
  <si>
    <t>0418022</t>
  </si>
  <si>
    <t>0418032</t>
  </si>
  <si>
    <t>0418043</t>
  </si>
  <si>
    <t>0418052</t>
  </si>
  <si>
    <t>0418063</t>
  </si>
  <si>
    <t>0418072</t>
  </si>
  <si>
    <t>0418083</t>
  </si>
  <si>
    <t>0418011</t>
  </si>
  <si>
    <t>0418092</t>
  </si>
  <si>
    <t>0418102</t>
  </si>
  <si>
    <t>0418113</t>
  </si>
  <si>
    <t>0418123</t>
  </si>
  <si>
    <t>0418132</t>
  </si>
  <si>
    <t>0419013</t>
  </si>
  <si>
    <t>0419023</t>
  </si>
  <si>
    <t>0419033</t>
  </si>
  <si>
    <t>0419043</t>
  </si>
  <si>
    <t>0419052</t>
  </si>
  <si>
    <t>0419063</t>
  </si>
  <si>
    <t>Liczba gmin realizujących usługi opiekuńcze: 135</t>
  </si>
  <si>
    <t>TAK</t>
  </si>
  <si>
    <t>NIE</t>
  </si>
  <si>
    <t>Gminy z dostępem do usług teleopieki wyłacznie w ramach projektu "Kujawsko-Pomorska Teleopieka"</t>
  </si>
  <si>
    <t>Gminy z dostępem do usług teleopieki wyłacznie w ramach programu "Korpus Wsparcia Seniorów"</t>
  </si>
  <si>
    <t>Gminy z dostępem do usług teleopieki zarówno w ramach projektu "Kujawsko-Pomorska Teleopieka" jak i programu "Korpus Wsparcia Seniorów"</t>
  </si>
  <si>
    <t xml:space="preserve">Gminy realizujące usługę teleopieki z innych źródeł </t>
  </si>
  <si>
    <t>Liczba gmin realizujacych poradnictwo specjalistyczne:  77</t>
  </si>
  <si>
    <t>Liczba gmin realizujących usługę transportową w formie dostępnej dla wszystkich mieszkańcow gminy: 21</t>
  </si>
  <si>
    <t xml:space="preserve">Liczba gmin realizujacych usługę transporową w formie door to door: 14 </t>
  </si>
  <si>
    <t>Liczba gmin realizujących usługi transportowej w dowolnej formie: 64</t>
  </si>
  <si>
    <t>Liczba gmin realizujacych usługe transportową do placówek pomocowych: 47</t>
  </si>
  <si>
    <t xml:space="preserve">Liczba osób objętych w gminach: 2575
Liczba osób objętych łącznie w województwie: 2646 </t>
  </si>
  <si>
    <t>2+F</t>
  </si>
  <si>
    <t>4+F</t>
  </si>
  <si>
    <t>77+2F</t>
  </si>
  <si>
    <t>F</t>
  </si>
  <si>
    <t>29+F</t>
  </si>
  <si>
    <t>Gminy zapewniające dostęp do usług teleopieki ogółem: 88
Gminy z dostępem do usług teleopieki w ramach projektu "Kujawsko-Pomorska Teleopieka": 81                                           Gminy z dostępem do usług teleopieki wyłacznie w ramach programu "Korpus Wsparcia Seniorów": 8                               Gminy z dostępem do usług teleopieki zarówno w ramach projektu "Kujawsko-Pomorska Teleopieka" jak i programu "Korpus Wsparcia Seniorów" : 6         
Gminy realizujące usługę teleopieki z innych źródeł: 1</t>
  </si>
  <si>
    <t>Centrum Usług Społecznych w Aleksandrowie Kujawskim</t>
  </si>
  <si>
    <t>ul. Włocławska 82a
87-704 Bądkowo</t>
  </si>
  <si>
    <t>Centrum Usług Społecznych 
w Brodnicy</t>
  </si>
  <si>
    <t>ul. Ustronie 2b
87-300 Brodnica</t>
  </si>
  <si>
    <t>Centrum Usług Społecznych Gminy Brodnica</t>
  </si>
  <si>
    <t>Osiek 81 A
87-340 Osiek</t>
  </si>
  <si>
    <t>Centrum Usług Społecznych w Chełmnie</t>
  </si>
  <si>
    <t>ul. Kilińskiego 7, 
87-400 Golub-Dobrzyń</t>
  </si>
  <si>
    <t>Centrum Usług Społecznych w Inowrocławiu</t>
  </si>
  <si>
    <t>ul. Metalowców 3
88-100 Inowrocław</t>
  </si>
  <si>
    <t>Centrum Usług Społecznych w Mroczy</t>
  </si>
  <si>
    <t>Centrum Usług Społecznych w Nakle nad Notecią</t>
  </si>
  <si>
    <t>Centrum Usług Społecznych w Rogowie</t>
  </si>
  <si>
    <t>Centrum Usług Społecznych 
w Sępólnie Krajeńskim</t>
  </si>
  <si>
    <t>ul. Parkowa 4 B
89-412 Sośno</t>
  </si>
  <si>
    <t>Centrum Usług Społecznych w Więcborku</t>
  </si>
  <si>
    <t>ul. Tucholska 6
86-182 Świekatowo</t>
  </si>
  <si>
    <t>ul. Szkolna 3
87-851 Boniewo</t>
  </si>
  <si>
    <t xml:space="preserve">ul. Sikorskiego 8b
87-850 Choceń </t>
  </si>
  <si>
    <t>Centrum Usług Społecznych w Fabiankach</t>
  </si>
  <si>
    <t>Centrum Usług Społecznych w Lubaniu</t>
  </si>
  <si>
    <t>Centra Usług Społecznych powstałe do 31 grudnia 2024 r.</t>
  </si>
  <si>
    <t xml:space="preserve"> </t>
  </si>
  <si>
    <t>Centra Usług Społecznych powstałe po 1 stycznia 2025 r.</t>
  </si>
  <si>
    <t>Ankieta jednorazowa "Dodatek do OZPS dla MOPR/MOPS/OPS/PCPR za 2024 rok"</t>
  </si>
  <si>
    <t>Sprawozdanie z realizacji zadań z zakresu wspierania rodziny i systemu pieczy zastępczej za rok 2024</t>
  </si>
  <si>
    <t>Dane Kujawsko-Pomorskiego Urzędu Wojewódzkiego w Bydgoszczy – Sprawozdanie „Opieka Wytchnieniowa edycja 2024”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</si>
</sst>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%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7" fillId="3" borderId="12">
      <alignment horizontal="left" vertical="center" wrapText="1"/>
    </xf>
    <xf numFmtId="0" fontId="5" fillId="0" borderId="0"/>
    <xf numFmtId="0" fontId="7" fillId="3" borderId="12">
      <alignment horizontal="left" vertical="center" wrapText="1"/>
    </xf>
    <xf numFmtId="0" fontId="6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3" borderId="12">
      <alignment horizontal="left" vertical="center" wrapText="1"/>
    </xf>
    <xf numFmtId="0" fontId="5" fillId="0" borderId="0"/>
    <xf numFmtId="0" fontId="7" fillId="3" borderId="12">
      <alignment horizontal="left" vertical="center" wrapText="1"/>
    </xf>
    <xf numFmtId="0" fontId="1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4" fillId="0" borderId="0"/>
    <xf numFmtId="9" fontId="1" fillId="0" borderId="0" applyFont="0" applyFill="0" applyBorder="0" applyAlignment="0" applyProtection="0"/>
    <xf numFmtId="0" fontId="4" fillId="0" borderId="0"/>
  </cellStyleXfs>
  <cellXfs count="273">
    <xf numFmtId="0" fontId="0" fillId="0" borderId="0" xfId="0"/>
    <xf numFmtId="164" fontId="0" fillId="0" borderId="0" xfId="0" applyNumberFormat="1"/>
    <xf numFmtId="3" fontId="9" fillId="0" borderId="7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3" fontId="9" fillId="0" borderId="13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1" fillId="0" borderId="0" xfId="1" applyFont="1"/>
    <xf numFmtId="0" fontId="11" fillId="0" borderId="4" xfId="1" applyFont="1" applyBorder="1"/>
    <xf numFmtId="3" fontId="9" fillId="0" borderId="7" xfId="1" applyNumberFormat="1" applyFont="1" applyBorder="1" applyAlignment="1">
      <alignment horizontal="right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3" fontId="9" fillId="0" borderId="13" xfId="1" applyNumberFormat="1" applyFont="1" applyBorder="1" applyAlignment="1">
      <alignment horizontal="right" vertical="top" wrapText="1"/>
    </xf>
    <xf numFmtId="0" fontId="9" fillId="0" borderId="6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1" fillId="2" borderId="0" xfId="1" applyFont="1" applyFill="1"/>
    <xf numFmtId="0" fontId="2" fillId="0" borderId="1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center" wrapText="1"/>
    </xf>
    <xf numFmtId="3" fontId="9" fillId="0" borderId="4" xfId="1" applyNumberFormat="1" applyFont="1" applyBorder="1" applyAlignment="1">
      <alignment horizontal="right" vertical="top" wrapText="1"/>
    </xf>
    <xf numFmtId="0" fontId="0" fillId="0" borderId="4" xfId="0" applyBorder="1"/>
    <xf numFmtId="3" fontId="9" fillId="0" borderId="4" xfId="1" applyNumberFormat="1" applyFont="1" applyBorder="1" applyAlignment="1">
      <alignment horizontal="center" vertical="top" wrapText="1"/>
    </xf>
    <xf numFmtId="0" fontId="11" fillId="0" borderId="17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8" fillId="4" borderId="4" xfId="0" applyFont="1" applyFill="1" applyBorder="1" applyAlignment="1">
      <alignment wrapText="1"/>
    </xf>
    <xf numFmtId="0" fontId="8" fillId="4" borderId="4" xfId="0" applyFont="1" applyFill="1" applyBorder="1"/>
    <xf numFmtId="0" fontId="8" fillId="0" borderId="4" xfId="0" applyFont="1" applyBorder="1"/>
    <xf numFmtId="0" fontId="16" fillId="5" borderId="4" xfId="2" applyFont="1" applyFill="1" applyBorder="1" applyAlignment="1">
      <alignment horizontal="left"/>
    </xf>
    <xf numFmtId="0" fontId="16" fillId="6" borderId="4" xfId="1" applyFont="1" applyFill="1" applyBorder="1" applyAlignment="1">
      <alignment horizontal="left"/>
    </xf>
    <xf numFmtId="0" fontId="16" fillId="7" borderId="4" xfId="1" applyFont="1" applyFill="1" applyBorder="1" applyAlignment="1">
      <alignment horizontal="left"/>
    </xf>
    <xf numFmtId="0" fontId="16" fillId="7" borderId="4" xfId="2" applyFont="1" applyFill="1" applyBorder="1" applyAlignment="1">
      <alignment horizontal="left"/>
    </xf>
    <xf numFmtId="0" fontId="15" fillId="9" borderId="4" xfId="1" applyFont="1" applyFill="1" applyBorder="1" applyAlignment="1">
      <alignment horizontal="left"/>
    </xf>
    <xf numFmtId="0" fontId="17" fillId="9" borderId="4" xfId="1" applyFont="1" applyFill="1" applyBorder="1" applyAlignment="1">
      <alignment horizontal="left"/>
    </xf>
    <xf numFmtId="0" fontId="17" fillId="9" borderId="4" xfId="3" applyFont="1" applyFill="1" applyBorder="1" applyAlignment="1">
      <alignment horizontal="left"/>
    </xf>
    <xf numFmtId="0" fontId="16" fillId="9" borderId="4" xfId="1" applyFont="1" applyFill="1" applyBorder="1" applyAlignment="1">
      <alignment horizontal="left"/>
    </xf>
    <xf numFmtId="0" fontId="16" fillId="10" borderId="4" xfId="2" applyFont="1" applyFill="1" applyBorder="1" applyAlignment="1">
      <alignment horizontal="left"/>
    </xf>
    <xf numFmtId="0" fontId="16" fillId="11" borderId="4" xfId="2" applyFont="1" applyFill="1" applyBorder="1" applyAlignment="1">
      <alignment horizontal="left"/>
    </xf>
    <xf numFmtId="0" fontId="16" fillId="12" borderId="4" xfId="2" applyFont="1" applyFill="1" applyBorder="1" applyAlignment="1">
      <alignment horizontal="left"/>
    </xf>
    <xf numFmtId="0" fontId="16" fillId="8" borderId="4" xfId="2" applyFont="1" applyFill="1" applyBorder="1" applyAlignment="1">
      <alignment horizontal="left"/>
    </xf>
    <xf numFmtId="0" fontId="8" fillId="0" borderId="0" xfId="0" applyFont="1"/>
    <xf numFmtId="0" fontId="0" fillId="6" borderId="4" xfId="0" applyFill="1" applyBorder="1"/>
    <xf numFmtId="0" fontId="11" fillId="0" borderId="17" xfId="1" applyFont="1" applyBorder="1" applyAlignment="1">
      <alignment horizontal="center"/>
    </xf>
    <xf numFmtId="3" fontId="9" fillId="0" borderId="7" xfId="1" applyNumberFormat="1" applyFont="1" applyBorder="1" applyAlignment="1">
      <alignment horizontal="center" vertical="top" wrapText="1"/>
    </xf>
    <xf numFmtId="3" fontId="9" fillId="0" borderId="13" xfId="1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 wrapText="1"/>
    </xf>
    <xf numFmtId="3" fontId="9" fillId="2" borderId="0" xfId="1" applyNumberFormat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/>
    <xf numFmtId="3" fontId="0" fillId="0" borderId="0" xfId="0" applyNumberFormat="1"/>
    <xf numFmtId="3" fontId="9" fillId="0" borderId="0" xfId="1" applyNumberFormat="1" applyFont="1" applyAlignment="1">
      <alignment horizontal="center" vertical="top" wrapText="1"/>
    </xf>
    <xf numFmtId="3" fontId="9" fillId="2" borderId="0" xfId="1" applyNumberFormat="1" applyFont="1" applyFill="1" applyAlignment="1">
      <alignment horizontal="center" vertical="top" wrapText="1"/>
    </xf>
    <xf numFmtId="0" fontId="9" fillId="2" borderId="0" xfId="1" applyFont="1" applyFill="1" applyAlignment="1">
      <alignment horizontal="center" vertical="top" wrapText="1"/>
    </xf>
    <xf numFmtId="0" fontId="9" fillId="0" borderId="22" xfId="1" applyFont="1" applyBorder="1" applyAlignment="1">
      <alignment horizontal="center" vertical="top" wrapText="1"/>
    </xf>
    <xf numFmtId="0" fontId="9" fillId="0" borderId="18" xfId="1" applyFont="1" applyBorder="1" applyAlignment="1">
      <alignment horizontal="center" vertical="top" wrapText="1"/>
    </xf>
    <xf numFmtId="166" fontId="0" fillId="0" borderId="0" xfId="0" applyNumberFormat="1"/>
    <xf numFmtId="3" fontId="9" fillId="0" borderId="0" xfId="1" applyNumberFormat="1" applyFont="1" applyAlignment="1">
      <alignment horizontal="center" vertical="center" wrapText="1"/>
    </xf>
    <xf numFmtId="10" fontId="11" fillId="0" borderId="4" xfId="49" applyNumberFormat="1" applyFont="1" applyBorder="1" applyAlignment="1">
      <alignment horizontal="center" vertical="center"/>
    </xf>
    <xf numFmtId="10" fontId="0" fillId="0" borderId="4" xfId="49" applyNumberFormat="1" applyFont="1" applyBorder="1"/>
    <xf numFmtId="3" fontId="0" fillId="6" borderId="4" xfId="0" applyNumberFormat="1" applyFill="1" applyBorder="1"/>
    <xf numFmtId="0" fontId="11" fillId="0" borderId="4" xfId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3" fontId="9" fillId="2" borderId="7" xfId="1" applyNumberFormat="1" applyFont="1" applyFill="1" applyBorder="1" applyAlignment="1">
      <alignment horizontal="right" vertical="top" wrapText="1"/>
    </xf>
    <xf numFmtId="0" fontId="9" fillId="2" borderId="8" xfId="1" applyFont="1" applyFill="1" applyBorder="1" applyAlignment="1">
      <alignment horizontal="center" vertical="top" wrapText="1"/>
    </xf>
    <xf numFmtId="0" fontId="9" fillId="2" borderId="9" xfId="1" applyFont="1" applyFill="1" applyBorder="1" applyAlignment="1">
      <alignment horizontal="center" vertical="top" wrapText="1"/>
    </xf>
    <xf numFmtId="3" fontId="9" fillId="0" borderId="25" xfId="48" applyNumberFormat="1" applyFont="1" applyBorder="1" applyAlignment="1">
      <alignment horizontal="center" vertical="center" wrapText="1"/>
    </xf>
    <xf numFmtId="3" fontId="9" fillId="0" borderId="9" xfId="48" applyNumberFormat="1" applyFont="1" applyBorder="1" applyAlignment="1">
      <alignment horizontal="center" vertical="center" wrapText="1"/>
    </xf>
    <xf numFmtId="0" fontId="8" fillId="5" borderId="5" xfId="0" applyFont="1" applyFill="1" applyBorder="1"/>
    <xf numFmtId="0" fontId="8" fillId="6" borderId="5" xfId="0" applyFont="1" applyFill="1" applyBorder="1"/>
    <xf numFmtId="0" fontId="8" fillId="7" borderId="5" xfId="0" applyFont="1" applyFill="1" applyBorder="1"/>
    <xf numFmtId="0" fontId="8" fillId="9" borderId="5" xfId="0" applyFont="1" applyFill="1" applyBorder="1" applyAlignment="1">
      <alignment horizontal="left" wrapText="1"/>
    </xf>
    <xf numFmtId="0" fontId="8" fillId="9" borderId="5" xfId="0" applyFont="1" applyFill="1" applyBorder="1" applyAlignment="1">
      <alignment wrapText="1"/>
    </xf>
    <xf numFmtId="0" fontId="8" fillId="9" borderId="5" xfId="0" applyFont="1" applyFill="1" applyBorder="1"/>
    <xf numFmtId="0" fontId="8" fillId="10" borderId="5" xfId="0" applyFont="1" applyFill="1" applyBorder="1" applyAlignment="1">
      <alignment wrapText="1"/>
    </xf>
    <xf numFmtId="0" fontId="8" fillId="11" borderId="5" xfId="0" applyFont="1" applyFill="1" applyBorder="1"/>
    <xf numFmtId="0" fontId="8" fillId="12" borderId="5" xfId="0" applyFont="1" applyFill="1" applyBorder="1" applyAlignment="1">
      <alignment wrapText="1"/>
    </xf>
    <xf numFmtId="0" fontId="8" fillId="12" borderId="5" xfId="0" applyFont="1" applyFill="1" applyBorder="1" applyAlignment="1">
      <alignment vertical="center" wrapText="1"/>
    </xf>
    <xf numFmtId="0" fontId="18" fillId="12" borderId="5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2" fillId="2" borderId="24" xfId="2" applyFont="1" applyFill="1" applyBorder="1" applyAlignment="1">
      <alignment horizontal="center" vertical="center" wrapText="1"/>
    </xf>
    <xf numFmtId="0" fontId="0" fillId="13" borderId="4" xfId="0" applyFill="1" applyBorder="1"/>
    <xf numFmtId="0" fontId="0" fillId="9" borderId="4" xfId="0" applyFill="1" applyBorder="1"/>
    <xf numFmtId="0" fontId="8" fillId="0" borderId="4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3" fontId="9" fillId="0" borderId="4" xfId="48" applyNumberFormat="1" applyFont="1" applyBorder="1" applyAlignment="1">
      <alignment horizontal="center" vertical="center" wrapText="1"/>
    </xf>
    <xf numFmtId="0" fontId="21" fillId="9" borderId="4" xfId="1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/>
    </xf>
    <xf numFmtId="10" fontId="8" fillId="6" borderId="4" xfId="49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1" fontId="8" fillId="6" borderId="4" xfId="0" applyNumberFormat="1" applyFont="1" applyFill="1" applyBorder="1" applyAlignment="1">
      <alignment horizontal="center" vertical="center"/>
    </xf>
    <xf numFmtId="3" fontId="2" fillId="6" borderId="4" xfId="44" applyNumberFormat="1" applyFont="1" applyFill="1" applyBorder="1" applyAlignment="1">
      <alignment horizontal="center" vertical="center" wrapText="1"/>
    </xf>
    <xf numFmtId="0" fontId="19" fillId="14" borderId="4" xfId="0" applyFont="1" applyFill="1" applyBorder="1"/>
    <xf numFmtId="0" fontId="0" fillId="15" borderId="4" xfId="0" applyFill="1" applyBorder="1"/>
    <xf numFmtId="3" fontId="9" fillId="0" borderId="27" xfId="48" applyNumberFormat="1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3" fontId="9" fillId="0" borderId="0" xfId="1" applyNumberFormat="1" applyFont="1" applyAlignment="1">
      <alignment horizontal="right" vertical="top" wrapText="1"/>
    </xf>
    <xf numFmtId="0" fontId="2" fillId="0" borderId="29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2" fillId="0" borderId="31" xfId="1" applyFont="1" applyBorder="1" applyAlignment="1">
      <alignment horizontal="center" vertical="center" wrapText="1"/>
    </xf>
    <xf numFmtId="3" fontId="9" fillId="0" borderId="32" xfId="1" applyNumberFormat="1" applyFont="1" applyBorder="1" applyAlignment="1">
      <alignment horizontal="center" vertical="center" wrapText="1"/>
    </xf>
    <xf numFmtId="3" fontId="9" fillId="0" borderId="33" xfId="1" applyNumberFormat="1" applyFont="1" applyBorder="1" applyAlignment="1">
      <alignment horizontal="center" vertical="center" wrapText="1"/>
    </xf>
    <xf numFmtId="3" fontId="9" fillId="0" borderId="5" xfId="1" applyNumberFormat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" fontId="5" fillId="0" borderId="4" xfId="4" applyNumberFormat="1" applyBorder="1"/>
    <xf numFmtId="3" fontId="0" fillId="16" borderId="4" xfId="0" applyNumberFormat="1" applyFill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3" fontId="9" fillId="0" borderId="0" xfId="48" applyNumberFormat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0" fillId="0" borderId="0" xfId="0" applyBorder="1"/>
    <xf numFmtId="0" fontId="11" fillId="0" borderId="6" xfId="0" applyFont="1" applyBorder="1" applyAlignment="1">
      <alignment horizontal="center" vertical="center"/>
    </xf>
    <xf numFmtId="10" fontId="11" fillId="0" borderId="6" xfId="49" applyNumberFormat="1" applyFont="1" applyBorder="1" applyAlignment="1">
      <alignment horizontal="center" vertical="center"/>
    </xf>
    <xf numFmtId="3" fontId="9" fillId="0" borderId="11" xfId="48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10" fontId="11" fillId="0" borderId="0" xfId="49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0" fillId="17" borderId="0" xfId="0" applyFill="1"/>
    <xf numFmtId="0" fontId="19" fillId="18" borderId="4" xfId="0" applyFont="1" applyFill="1" applyBorder="1"/>
    <xf numFmtId="0" fontId="2" fillId="0" borderId="4" xfId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8" xfId="2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28" xfId="0" applyNumberFormat="1" applyFont="1" applyBorder="1" applyAlignment="1" applyProtection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4" xfId="1" applyFont="1" applyBorder="1"/>
    <xf numFmtId="3" fontId="9" fillId="0" borderId="5" xfId="1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center" vertical="top" wrapText="1"/>
    </xf>
    <xf numFmtId="0" fontId="2" fillId="0" borderId="37" xfId="1" applyFont="1" applyBorder="1" applyAlignment="1">
      <alignment horizontal="center" vertical="center" wrapText="1"/>
    </xf>
    <xf numFmtId="3" fontId="9" fillId="0" borderId="18" xfId="1" applyNumberFormat="1" applyFont="1" applyBorder="1" applyAlignment="1">
      <alignment horizontal="right" vertical="top" wrapText="1"/>
    </xf>
    <xf numFmtId="3" fontId="9" fillId="0" borderId="4" xfId="2" applyNumberFormat="1" applyFont="1" applyBorder="1" applyAlignment="1">
      <alignment horizontal="center" vertical="center" wrapText="1"/>
    </xf>
    <xf numFmtId="3" fontId="9" fillId="0" borderId="25" xfId="1" applyNumberFormat="1" applyFont="1" applyBorder="1" applyAlignment="1">
      <alignment horizontal="center" vertical="center" wrapText="1"/>
    </xf>
    <xf numFmtId="3" fontId="9" fillId="0" borderId="27" xfId="1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22" fillId="0" borderId="4" xfId="4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center"/>
    </xf>
    <xf numFmtId="0" fontId="23" fillId="6" borderId="4" xfId="0" applyFont="1" applyFill="1" applyBorder="1" applyAlignment="1">
      <alignment horizontal="center" vertical="center"/>
    </xf>
    <xf numFmtId="165" fontId="23" fillId="6" borderId="4" xfId="0" applyNumberFormat="1" applyFont="1" applyFill="1" applyBorder="1" applyAlignment="1">
      <alignment horizontal="center" vertical="center"/>
    </xf>
    <xf numFmtId="164" fontId="23" fillId="6" borderId="4" xfId="0" applyNumberFormat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 vertical="top" wrapText="1"/>
    </xf>
    <xf numFmtId="0" fontId="11" fillId="0" borderId="0" xfId="1" applyFont="1" applyBorder="1"/>
    <xf numFmtId="0" fontId="9" fillId="0" borderId="0" xfId="1" applyFont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3" fontId="9" fillId="0" borderId="8" xfId="1" applyNumberFormat="1" applyFont="1" applyBorder="1" applyAlignment="1">
      <alignment horizontal="center" vertical="center" wrapText="1"/>
    </xf>
    <xf numFmtId="3" fontId="24" fillId="0" borderId="4" xfId="0" applyNumberFormat="1" applyFont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0" fontId="4" fillId="17" borderId="3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18" borderId="38" xfId="0" applyFont="1" applyFill="1" applyBorder="1" applyAlignment="1">
      <alignment horizontal="center" vertical="center" wrapText="1"/>
    </xf>
    <xf numFmtId="0" fontId="4" fillId="14" borderId="3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15" borderId="38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2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 wrapText="1"/>
    </xf>
    <xf numFmtId="167" fontId="11" fillId="0" borderId="0" xfId="49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1" fontId="11" fillId="0" borderId="0" xfId="49" applyNumberFormat="1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3" fontId="4" fillId="0" borderId="0" xfId="48" applyNumberFormat="1" applyFont="1" applyBorder="1" applyAlignment="1">
      <alignment horizontal="center" vertical="center" wrapText="1"/>
    </xf>
    <xf numFmtId="2" fontId="8" fillId="6" borderId="4" xfId="0" applyNumberFormat="1" applyFont="1" applyFill="1" applyBorder="1" applyAlignment="1">
      <alignment horizontal="center" vertical="center"/>
    </xf>
    <xf numFmtId="167" fontId="8" fillId="6" borderId="4" xfId="49" applyNumberFormat="1" applyFont="1" applyFill="1" applyBorder="1" applyAlignment="1">
      <alignment horizontal="center" vertical="center"/>
    </xf>
    <xf numFmtId="1" fontId="8" fillId="6" borderId="4" xfId="49" applyNumberFormat="1" applyFont="1" applyFill="1" applyBorder="1" applyAlignment="1">
      <alignment horizontal="center" vertical="center"/>
    </xf>
    <xf numFmtId="167" fontId="8" fillId="6" borderId="4" xfId="49" applyNumberFormat="1" applyFont="1" applyFill="1" applyBorder="1" applyAlignment="1">
      <alignment horizontal="center" vertical="center" wrapText="1"/>
    </xf>
    <xf numFmtId="1" fontId="8" fillId="6" borderId="4" xfId="49" applyNumberFormat="1" applyFont="1" applyFill="1" applyBorder="1" applyAlignment="1">
      <alignment horizontal="center" vertical="center" wrapText="1"/>
    </xf>
    <xf numFmtId="3" fontId="8" fillId="6" borderId="4" xfId="0" applyNumberFormat="1" applyFont="1" applyFill="1" applyBorder="1" applyAlignment="1">
      <alignment horizontal="center" vertical="center" wrapText="1"/>
    </xf>
    <xf numFmtId="0" fontId="8" fillId="6" borderId="4" xfId="49" applyNumberFormat="1" applyFont="1" applyFill="1" applyBorder="1" applyAlignment="1">
      <alignment horizontal="center" vertical="center" wrapText="1"/>
    </xf>
    <xf numFmtId="3" fontId="9" fillId="19" borderId="7" xfId="1" applyNumberFormat="1" applyFont="1" applyFill="1" applyBorder="1" applyAlignment="1">
      <alignment horizontal="center" vertical="center" wrapText="1"/>
    </xf>
    <xf numFmtId="0" fontId="9" fillId="19" borderId="8" xfId="1" applyFont="1" applyFill="1" applyBorder="1" applyAlignment="1">
      <alignment horizontal="center" vertical="center" wrapText="1"/>
    </xf>
    <xf numFmtId="0" fontId="9" fillId="19" borderId="9" xfId="1" applyFont="1" applyFill="1" applyBorder="1" applyAlignment="1">
      <alignment horizontal="center" vertical="center" wrapText="1"/>
    </xf>
    <xf numFmtId="0" fontId="11" fillId="19" borderId="4" xfId="1" applyFont="1" applyFill="1" applyBorder="1" applyAlignment="1">
      <alignment horizontal="center" vertical="center" wrapText="1"/>
    </xf>
    <xf numFmtId="0" fontId="9" fillId="19" borderId="4" xfId="1" applyFont="1" applyFill="1" applyBorder="1" applyAlignment="1">
      <alignment horizontal="center" vertical="center" wrapText="1"/>
    </xf>
    <xf numFmtId="3" fontId="9" fillId="20" borderId="7" xfId="1" applyNumberFormat="1" applyFont="1" applyFill="1" applyBorder="1" applyAlignment="1">
      <alignment horizontal="center" vertical="center" wrapText="1"/>
    </xf>
    <xf numFmtId="0" fontId="9" fillId="20" borderId="8" xfId="1" applyFont="1" applyFill="1" applyBorder="1" applyAlignment="1">
      <alignment horizontal="center" vertical="center" wrapText="1"/>
    </xf>
    <xf numFmtId="0" fontId="9" fillId="20" borderId="9" xfId="1" applyFont="1" applyFill="1" applyBorder="1" applyAlignment="1">
      <alignment horizontal="center" vertical="center" wrapText="1"/>
    </xf>
    <xf numFmtId="0" fontId="9" fillId="20" borderId="4" xfId="1" applyFont="1" applyFill="1" applyBorder="1" applyAlignment="1">
      <alignment horizontal="center" vertical="center" wrapText="1"/>
    </xf>
    <xf numFmtId="0" fontId="11" fillId="20" borderId="4" xfId="1" applyFont="1" applyFill="1" applyBorder="1" applyAlignment="1">
      <alignment horizontal="center" vertical="center" wrapText="1"/>
    </xf>
    <xf numFmtId="0" fontId="9" fillId="20" borderId="9" xfId="2" applyFont="1" applyFill="1" applyBorder="1" applyAlignment="1">
      <alignment horizontal="center" vertical="center" wrapText="1"/>
    </xf>
    <xf numFmtId="0" fontId="11" fillId="20" borderId="4" xfId="2" applyFont="1" applyFill="1" applyBorder="1" applyAlignment="1">
      <alignment horizontal="center" vertical="center" wrapText="1"/>
    </xf>
    <xf numFmtId="0" fontId="26" fillId="21" borderId="39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26" fillId="23" borderId="39" xfId="0" applyFont="1" applyFill="1" applyBorder="1" applyAlignment="1">
      <alignment vertical="center" wrapText="1"/>
    </xf>
    <xf numFmtId="0" fontId="27" fillId="22" borderId="0" xfId="0" applyFont="1" applyFill="1" applyAlignment="1">
      <alignment vertical="center" wrapText="1"/>
    </xf>
    <xf numFmtId="3" fontId="11" fillId="2" borderId="0" xfId="0" applyNumberFormat="1" applyFont="1" applyFill="1" applyAlignment="1">
      <alignment horizontal="center" vertical="center"/>
    </xf>
    <xf numFmtId="3" fontId="11" fillId="6" borderId="4" xfId="0" applyNumberFormat="1" applyFont="1" applyFill="1" applyBorder="1" applyAlignment="1">
      <alignment horizontal="center" vertical="center"/>
    </xf>
    <xf numFmtId="10" fontId="11" fillId="6" borderId="4" xfId="49" applyNumberFormat="1" applyFont="1" applyFill="1" applyBorder="1" applyAlignment="1">
      <alignment horizontal="center" vertical="center"/>
    </xf>
    <xf numFmtId="165" fontId="11" fillId="6" borderId="4" xfId="0" applyNumberFormat="1" applyFont="1" applyFill="1" applyBorder="1" applyAlignment="1">
      <alignment horizontal="center" vertical="center"/>
    </xf>
    <xf numFmtId="10" fontId="11" fillId="0" borderId="4" xfId="0" applyNumberFormat="1" applyFont="1" applyBorder="1" applyAlignment="1">
      <alignment horizontal="center" vertical="center"/>
    </xf>
    <xf numFmtId="164" fontId="11" fillId="0" borderId="4" xfId="49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" fontId="11" fillId="16" borderId="4" xfId="0" applyNumberFormat="1" applyFont="1" applyFill="1" applyBorder="1" applyAlignment="1">
      <alignment horizontal="center" vertical="center"/>
    </xf>
    <xf numFmtId="10" fontId="11" fillId="16" borderId="4" xfId="0" applyNumberFormat="1" applyFont="1" applyFill="1" applyBorder="1" applyAlignment="1">
      <alignment horizontal="center" vertical="center"/>
    </xf>
    <xf numFmtId="10" fontId="11" fillId="16" borderId="4" xfId="49" applyNumberFormat="1" applyFont="1" applyFill="1" applyBorder="1" applyAlignment="1">
      <alignment horizontal="center" vertical="center"/>
    </xf>
    <xf numFmtId="164" fontId="11" fillId="16" borderId="4" xfId="49" applyNumberFormat="1" applyFont="1" applyFill="1" applyBorder="1" applyAlignment="1">
      <alignment horizontal="center" vertical="center"/>
    </xf>
    <xf numFmtId="165" fontId="11" fillId="16" borderId="4" xfId="0" applyNumberFormat="1" applyFont="1" applyFill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167" fontId="11" fillId="0" borderId="4" xfId="49" applyNumberFormat="1" applyFont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67" fontId="11" fillId="16" borderId="4" xfId="49" applyNumberFormat="1" applyFont="1" applyFill="1" applyBorder="1" applyAlignment="1">
      <alignment horizontal="center" vertical="center"/>
    </xf>
    <xf numFmtId="4" fontId="11" fillId="13" borderId="0" xfId="0" applyNumberFormat="1" applyFont="1" applyFill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6" borderId="5" xfId="0" applyNumberFormat="1" applyFont="1" applyFill="1" applyBorder="1" applyAlignment="1">
      <alignment horizontal="center" vertical="center"/>
    </xf>
    <xf numFmtId="3" fontId="9" fillId="0" borderId="40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2" fillId="0" borderId="4" xfId="1" applyFont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8" fillId="6" borderId="4" xfId="3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20" fillId="6" borderId="4" xfId="0" applyFont="1" applyFill="1" applyBorder="1" applyAlignment="1">
      <alignment horizontal="center" wrapText="1"/>
    </xf>
    <xf numFmtId="0" fontId="8" fillId="0" borderId="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</cellXfs>
  <cellStyles count="51">
    <cellStyle name="Kolumna" xfId="12"/>
    <cellStyle name="Kolumna 2" xfId="14"/>
    <cellStyle name="Kolumna 2 2" xfId="38"/>
    <cellStyle name="Kolumna 3" xfId="36"/>
    <cellStyle name="Normalny" xfId="0" builtinId="0"/>
    <cellStyle name="Normalny 10" xfId="1"/>
    <cellStyle name="Normalny 11" xfId="6"/>
    <cellStyle name="Normalny 11 2" xfId="45"/>
    <cellStyle name="Normalny 2" xfId="2"/>
    <cellStyle name="Normalny 2 2" xfId="10"/>
    <cellStyle name="Normalny 2 3" xfId="4"/>
    <cellStyle name="Normalny 2 3 2" xfId="40"/>
    <cellStyle name="Normalny 2 4" xfId="3"/>
    <cellStyle name="Normalny 2 4 2" xfId="24"/>
    <cellStyle name="Normalny 2 4 2 2" xfId="31"/>
    <cellStyle name="Normalny 2 4 3" xfId="28"/>
    <cellStyle name="Normalny 2 4 4" xfId="34"/>
    <cellStyle name="Normalny 2 4 5" xfId="42"/>
    <cellStyle name="Normalny 2 5" xfId="8"/>
    <cellStyle name="Normalny 2 5 2" xfId="43"/>
    <cellStyle name="Normalny 2 6" xfId="5"/>
    <cellStyle name="Normalny 2 7" xfId="7"/>
    <cellStyle name="Normalny 2 7 2" xfId="46"/>
    <cellStyle name="Normalny 2 8" xfId="44"/>
    <cellStyle name="Normalny 2 8 2" xfId="47"/>
    <cellStyle name="Normalny 2 8 3" xfId="48"/>
    <cellStyle name="Normalny 2 8 3 2" xfId="50"/>
    <cellStyle name="Normalny 3" xfId="13"/>
    <cellStyle name="Normalny 3 2" xfId="17"/>
    <cellStyle name="Normalny 3 3" xfId="18"/>
    <cellStyle name="Normalny 3 3 2" xfId="23"/>
    <cellStyle name="Normalny 3 3 2 2" xfId="30"/>
    <cellStyle name="Normalny 3 3 3" xfId="27"/>
    <cellStyle name="Normalny 3 3 4" xfId="33"/>
    <cellStyle name="Normalny 3 3 5" xfId="41"/>
    <cellStyle name="Normalny 3 4" xfId="16"/>
    <cellStyle name="Normalny 3 5" xfId="37"/>
    <cellStyle name="Normalny 4" xfId="11"/>
    <cellStyle name="Normalny 4 2" xfId="19"/>
    <cellStyle name="Normalny 4 3" xfId="35"/>
    <cellStyle name="Normalny 5" xfId="9"/>
    <cellStyle name="Normalny 5 2" xfId="22"/>
    <cellStyle name="Normalny 5 2 2" xfId="29"/>
    <cellStyle name="Normalny 5 3" xfId="26"/>
    <cellStyle name="Normalny 5 4" xfId="32"/>
    <cellStyle name="Normalny 5 5" xfId="39"/>
    <cellStyle name="Normalny 6" xfId="15"/>
    <cellStyle name="Normalny 7" xfId="21"/>
    <cellStyle name="Normalny 8" xfId="20"/>
    <cellStyle name="Normalny 9" xfId="25"/>
    <cellStyle name="Procentowy" xfId="4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53"/>
  <sheetViews>
    <sheetView topLeftCell="F133" workbookViewId="0">
      <selection activeCell="I30" sqref="I30"/>
    </sheetView>
  </sheetViews>
  <sheetFormatPr defaultRowHeight="15"/>
  <cols>
    <col min="1" max="1" width="4.140625" customWidth="1"/>
    <col min="2" max="2" width="8.5703125" customWidth="1"/>
    <col min="3" max="3" width="15.140625" customWidth="1"/>
    <col min="4" max="4" width="12.7109375" customWidth="1"/>
    <col min="5" max="5" width="12.85546875" customWidth="1"/>
    <col min="9" max="9" width="16.7109375" customWidth="1"/>
    <col min="10" max="10" width="17" customWidth="1"/>
    <col min="12" max="12" width="13.7109375" customWidth="1"/>
    <col min="13" max="13" width="11.5703125" customWidth="1"/>
    <col min="14" max="14" width="15.7109375" customWidth="1"/>
    <col min="16" max="17" width="31" customWidth="1"/>
    <col min="18" max="18" width="14.140625" customWidth="1"/>
    <col min="20" max="20" width="14.5703125" customWidth="1"/>
    <col min="23" max="23" width="15" customWidth="1"/>
    <col min="24" max="24" width="14" customWidth="1"/>
  </cols>
  <sheetData>
    <row r="1" spans="1:24" ht="101.25" customHeight="1" thickTop="1">
      <c r="A1" s="14" t="s">
        <v>0</v>
      </c>
      <c r="B1" s="129" t="s">
        <v>543</v>
      </c>
      <c r="C1" s="15" t="s">
        <v>1</v>
      </c>
      <c r="D1" s="15" t="s">
        <v>2</v>
      </c>
      <c r="E1" s="15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9</v>
      </c>
      <c r="N1" s="16" t="s">
        <v>11</v>
      </c>
      <c r="O1" s="16" t="s">
        <v>9</v>
      </c>
      <c r="P1" s="16" t="s">
        <v>530</v>
      </c>
      <c r="Q1" s="16" t="s">
        <v>438</v>
      </c>
      <c r="R1" s="16" t="s">
        <v>476</v>
      </c>
      <c r="S1" s="17" t="s">
        <v>477</v>
      </c>
      <c r="T1" s="16" t="s">
        <v>13</v>
      </c>
      <c r="U1" s="16" t="s">
        <v>475</v>
      </c>
      <c r="V1" s="17" t="s">
        <v>477</v>
      </c>
      <c r="W1" s="16" t="s">
        <v>474</v>
      </c>
      <c r="X1" s="108" t="s">
        <v>516</v>
      </c>
    </row>
    <row r="2" spans="1:2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4" ht="25.5">
      <c r="A4" s="130">
        <v>1</v>
      </c>
      <c r="B4" s="36" t="s">
        <v>544</v>
      </c>
      <c r="C4" s="133" t="s">
        <v>14</v>
      </c>
      <c r="D4" s="7" t="s">
        <v>15</v>
      </c>
      <c r="E4" s="4" t="s">
        <v>16</v>
      </c>
      <c r="F4" s="136">
        <v>11426</v>
      </c>
      <c r="G4" s="247">
        <v>6021</v>
      </c>
      <c r="H4" s="247">
        <v>5405</v>
      </c>
      <c r="I4" s="239">
        <f t="shared" ref="I4:I35" si="0">F4/$F$149</f>
        <v>5.757682495002467E-3</v>
      </c>
      <c r="J4" s="169">
        <v>1983</v>
      </c>
      <c r="K4" s="85">
        <f t="shared" ref="K4:K35" si="1">J4/F4</f>
        <v>0.17355154909854717</v>
      </c>
      <c r="L4" s="169">
        <v>6484</v>
      </c>
      <c r="M4" s="85">
        <f t="shared" ref="M4:M35" si="2">L4/F4</f>
        <v>0.56747768247855768</v>
      </c>
      <c r="N4" s="169">
        <v>2959</v>
      </c>
      <c r="O4" s="85">
        <f t="shared" ref="O4:O35" si="3">N4/F4</f>
        <v>0.25897076842289513</v>
      </c>
      <c r="P4" s="240">
        <f t="shared" ref="P4:P35" si="4">N4/L4*100</f>
        <v>45.635410240592229</v>
      </c>
      <c r="Q4" s="168">
        <f t="shared" ref="Q4:Q35" si="5">((J4+N4)/L4)*100</f>
        <v>76.21838371375695</v>
      </c>
      <c r="R4" s="70">
        <v>886</v>
      </c>
      <c r="S4" s="85">
        <f t="shared" ref="S4:S35" si="6">R4/F4</f>
        <v>7.7542447050586383E-2</v>
      </c>
      <c r="T4" s="85">
        <f t="shared" ref="T4:T35" si="7">R4/N4</f>
        <v>0.29942548158161542</v>
      </c>
      <c r="U4" s="247">
        <v>186</v>
      </c>
      <c r="V4" s="85">
        <f t="shared" ref="V4:V35" si="8">U4/F4</f>
        <v>1.6278662699107299E-2</v>
      </c>
      <c r="W4" s="248">
        <f t="shared" ref="W4:W35" si="9">U4/N4</f>
        <v>6.2859074011490365E-2</v>
      </c>
      <c r="X4" s="249">
        <v>-6.19</v>
      </c>
    </row>
    <row r="5" spans="1:24" ht="25.5">
      <c r="A5" s="130">
        <v>2</v>
      </c>
      <c r="B5" s="36" t="s">
        <v>545</v>
      </c>
      <c r="C5" s="133" t="s">
        <v>14</v>
      </c>
      <c r="D5" s="7" t="s">
        <v>15</v>
      </c>
      <c r="E5" s="4" t="s">
        <v>17</v>
      </c>
      <c r="F5" s="136">
        <v>12002</v>
      </c>
      <c r="G5" s="247">
        <v>6042</v>
      </c>
      <c r="H5" s="247">
        <v>5960</v>
      </c>
      <c r="I5" s="239">
        <f t="shared" si="0"/>
        <v>6.0479349995641177E-3</v>
      </c>
      <c r="J5" s="169">
        <v>2364</v>
      </c>
      <c r="K5" s="85">
        <f t="shared" si="1"/>
        <v>0.19696717213797701</v>
      </c>
      <c r="L5" s="169">
        <v>7324</v>
      </c>
      <c r="M5" s="85">
        <f t="shared" si="2"/>
        <v>0.61023162806198972</v>
      </c>
      <c r="N5" s="169">
        <v>2314</v>
      </c>
      <c r="O5" s="85">
        <f t="shared" si="3"/>
        <v>0.19280119980003332</v>
      </c>
      <c r="P5" s="240">
        <f t="shared" si="4"/>
        <v>31.594756963407971</v>
      </c>
      <c r="Q5" s="168">
        <f t="shared" si="5"/>
        <v>63.872200983069362</v>
      </c>
      <c r="R5" s="70">
        <v>702</v>
      </c>
      <c r="S5" s="85">
        <f t="shared" si="6"/>
        <v>5.8490251624729213E-2</v>
      </c>
      <c r="T5" s="85">
        <f t="shared" si="7"/>
        <v>0.30337078651685395</v>
      </c>
      <c r="U5" s="247">
        <v>180</v>
      </c>
      <c r="V5" s="85">
        <f t="shared" si="8"/>
        <v>1.4997500416597235E-2</v>
      </c>
      <c r="W5" s="248">
        <f t="shared" si="9"/>
        <v>7.7787381158167676E-2</v>
      </c>
      <c r="X5" s="249">
        <v>-2.91</v>
      </c>
    </row>
    <row r="6" spans="1:24">
      <c r="A6" s="130">
        <v>3</v>
      </c>
      <c r="B6" s="36" t="s">
        <v>546</v>
      </c>
      <c r="C6" s="133" t="s">
        <v>14</v>
      </c>
      <c r="D6" s="7" t="s">
        <v>18</v>
      </c>
      <c r="E6" s="4" t="s">
        <v>17</v>
      </c>
      <c r="F6" s="136">
        <v>3997</v>
      </c>
      <c r="G6" s="247">
        <v>1981</v>
      </c>
      <c r="H6" s="247">
        <v>2016</v>
      </c>
      <c r="I6" s="239">
        <f t="shared" si="0"/>
        <v>2.014130660994649E-3</v>
      </c>
      <c r="J6" s="169">
        <v>751</v>
      </c>
      <c r="K6" s="85">
        <f t="shared" si="1"/>
        <v>0.18789091818864148</v>
      </c>
      <c r="L6" s="169">
        <v>2336</v>
      </c>
      <c r="M6" s="85">
        <f t="shared" si="2"/>
        <v>0.58443832874655988</v>
      </c>
      <c r="N6" s="169">
        <v>910</v>
      </c>
      <c r="O6" s="85">
        <f t="shared" si="3"/>
        <v>0.22767075306479859</v>
      </c>
      <c r="P6" s="240">
        <f t="shared" si="4"/>
        <v>38.955479452054789</v>
      </c>
      <c r="Q6" s="168">
        <f t="shared" si="5"/>
        <v>71.104452054794521</v>
      </c>
      <c r="R6" s="70">
        <v>277</v>
      </c>
      <c r="S6" s="85">
        <f t="shared" si="6"/>
        <v>6.9301976482361777E-2</v>
      </c>
      <c r="T6" s="85">
        <f t="shared" si="7"/>
        <v>0.30439560439560437</v>
      </c>
      <c r="U6" s="247">
        <v>54</v>
      </c>
      <c r="V6" s="85">
        <f t="shared" si="8"/>
        <v>1.3510132599449587E-2</v>
      </c>
      <c r="W6" s="248">
        <f t="shared" si="9"/>
        <v>5.9340659340659338E-2</v>
      </c>
      <c r="X6" s="249">
        <v>-8.2200000000000006</v>
      </c>
    </row>
    <row r="7" spans="1:24">
      <c r="A7" s="130">
        <v>4</v>
      </c>
      <c r="B7" s="36" t="s">
        <v>547</v>
      </c>
      <c r="C7" s="133" t="s">
        <v>14</v>
      </c>
      <c r="D7" s="7" t="s">
        <v>19</v>
      </c>
      <c r="E7" s="4" t="s">
        <v>16</v>
      </c>
      <c r="F7" s="136">
        <v>10018</v>
      </c>
      <c r="G7" s="247">
        <v>5460</v>
      </c>
      <c r="H7" s="247">
        <v>4558</v>
      </c>
      <c r="I7" s="239">
        <f t="shared" si="0"/>
        <v>5.048176372740654E-3</v>
      </c>
      <c r="J7" s="169">
        <v>1360</v>
      </c>
      <c r="K7" s="85">
        <f t="shared" si="1"/>
        <v>0.1357556398482731</v>
      </c>
      <c r="L7" s="169">
        <v>5120</v>
      </c>
      <c r="M7" s="85">
        <f t="shared" si="2"/>
        <v>0.5110800558993811</v>
      </c>
      <c r="N7" s="169">
        <v>3538</v>
      </c>
      <c r="O7" s="85">
        <f t="shared" si="3"/>
        <v>0.3531643042523458</v>
      </c>
      <c r="P7" s="240">
        <f t="shared" si="4"/>
        <v>69.1015625</v>
      </c>
      <c r="Q7" s="168">
        <f t="shared" si="5"/>
        <v>95.6640625</v>
      </c>
      <c r="R7" s="70">
        <v>1457</v>
      </c>
      <c r="S7" s="85">
        <f t="shared" si="6"/>
        <v>0.14543821121980435</v>
      </c>
      <c r="T7" s="85">
        <f t="shared" si="7"/>
        <v>0.41181458451102315</v>
      </c>
      <c r="U7" s="247">
        <v>397</v>
      </c>
      <c r="V7" s="85">
        <f t="shared" si="8"/>
        <v>3.9628668396885607E-2</v>
      </c>
      <c r="W7" s="248">
        <f t="shared" si="9"/>
        <v>0.11221028829847371</v>
      </c>
      <c r="X7" s="249">
        <v>-11.37</v>
      </c>
    </row>
    <row r="8" spans="1:24">
      <c r="A8" s="130">
        <v>5</v>
      </c>
      <c r="B8" s="36" t="s">
        <v>548</v>
      </c>
      <c r="C8" s="133" t="s">
        <v>14</v>
      </c>
      <c r="D8" s="7" t="s">
        <v>20</v>
      </c>
      <c r="E8" s="4" t="s">
        <v>17</v>
      </c>
      <c r="F8" s="136">
        <v>3085</v>
      </c>
      <c r="G8" s="247">
        <v>1514</v>
      </c>
      <c r="H8" s="247">
        <v>1571</v>
      </c>
      <c r="I8" s="239">
        <f t="shared" si="0"/>
        <v>1.5545641954387021E-3</v>
      </c>
      <c r="J8" s="169">
        <v>518</v>
      </c>
      <c r="K8" s="85">
        <f t="shared" si="1"/>
        <v>0.16790923824959481</v>
      </c>
      <c r="L8" s="169">
        <v>1850</v>
      </c>
      <c r="M8" s="85">
        <f t="shared" si="2"/>
        <v>0.59967585089141007</v>
      </c>
      <c r="N8" s="169">
        <v>717</v>
      </c>
      <c r="O8" s="85">
        <f t="shared" si="3"/>
        <v>0.23241491085899513</v>
      </c>
      <c r="P8" s="240">
        <f t="shared" si="4"/>
        <v>38.756756756756758</v>
      </c>
      <c r="Q8" s="168">
        <f t="shared" si="5"/>
        <v>66.756756756756758</v>
      </c>
      <c r="R8" s="70">
        <v>246</v>
      </c>
      <c r="S8" s="85">
        <f t="shared" si="6"/>
        <v>7.9740680713128037E-2</v>
      </c>
      <c r="T8" s="85">
        <f t="shared" si="7"/>
        <v>0.34309623430962344</v>
      </c>
      <c r="U8" s="247">
        <v>73</v>
      </c>
      <c r="V8" s="85">
        <f t="shared" si="8"/>
        <v>2.366288492706645E-2</v>
      </c>
      <c r="W8" s="248">
        <f t="shared" si="9"/>
        <v>0.10181311018131102</v>
      </c>
      <c r="X8" s="249">
        <v>-5.84</v>
      </c>
    </row>
    <row r="9" spans="1:24">
      <c r="A9" s="130">
        <v>6</v>
      </c>
      <c r="B9" s="36" t="s">
        <v>549</v>
      </c>
      <c r="C9" s="133" t="s">
        <v>14</v>
      </c>
      <c r="D9" s="7" t="s">
        <v>21</v>
      </c>
      <c r="E9" s="4" t="s">
        <v>16</v>
      </c>
      <c r="F9" s="136">
        <v>1747</v>
      </c>
      <c r="G9" s="247">
        <v>894</v>
      </c>
      <c r="H9" s="247">
        <v>853</v>
      </c>
      <c r="I9" s="239">
        <f t="shared" si="0"/>
        <v>8.8033181505070101E-4</v>
      </c>
      <c r="J9" s="169">
        <v>274</v>
      </c>
      <c r="K9" s="85">
        <f t="shared" si="1"/>
        <v>0.15684029765311963</v>
      </c>
      <c r="L9" s="169">
        <v>1021</v>
      </c>
      <c r="M9" s="85">
        <f t="shared" si="2"/>
        <v>0.58443045220377787</v>
      </c>
      <c r="N9" s="169">
        <v>452</v>
      </c>
      <c r="O9" s="85">
        <f t="shared" si="3"/>
        <v>0.25872925014310244</v>
      </c>
      <c r="P9" s="240">
        <f t="shared" si="4"/>
        <v>44.270323212536731</v>
      </c>
      <c r="Q9" s="168">
        <f t="shared" si="5"/>
        <v>71.106758080313412</v>
      </c>
      <c r="R9" s="70">
        <v>129</v>
      </c>
      <c r="S9" s="85">
        <f t="shared" si="6"/>
        <v>7.384087006296508E-2</v>
      </c>
      <c r="T9" s="85">
        <f t="shared" si="7"/>
        <v>0.28539823008849557</v>
      </c>
      <c r="U9" s="247">
        <v>31</v>
      </c>
      <c r="V9" s="85">
        <f t="shared" si="8"/>
        <v>1.7744705208929592E-2</v>
      </c>
      <c r="W9" s="248">
        <f t="shared" si="9"/>
        <v>6.8584070796460173E-2</v>
      </c>
      <c r="X9" s="249">
        <v>-5.15</v>
      </c>
    </row>
    <row r="10" spans="1:24">
      <c r="A10" s="130">
        <v>7</v>
      </c>
      <c r="B10" s="36" t="s">
        <v>550</v>
      </c>
      <c r="C10" s="133" t="s">
        <v>14</v>
      </c>
      <c r="D10" s="7" t="s">
        <v>22</v>
      </c>
      <c r="E10" s="4" t="s">
        <v>17</v>
      </c>
      <c r="F10" s="136">
        <v>3130</v>
      </c>
      <c r="G10" s="247">
        <v>1503</v>
      </c>
      <c r="H10" s="247">
        <v>1627</v>
      </c>
      <c r="I10" s="239">
        <f t="shared" si="0"/>
        <v>1.5772401723575811E-3</v>
      </c>
      <c r="J10" s="169">
        <v>537</v>
      </c>
      <c r="K10" s="85">
        <f t="shared" si="1"/>
        <v>0.17156549520766773</v>
      </c>
      <c r="L10" s="169">
        <v>1844</v>
      </c>
      <c r="M10" s="85">
        <f t="shared" si="2"/>
        <v>0.58913738019169326</v>
      </c>
      <c r="N10" s="169">
        <v>749</v>
      </c>
      <c r="O10" s="85">
        <f t="shared" si="3"/>
        <v>0.23929712460063898</v>
      </c>
      <c r="P10" s="240">
        <f t="shared" si="4"/>
        <v>40.61822125813449</v>
      </c>
      <c r="Q10" s="168">
        <f t="shared" si="5"/>
        <v>69.73969631236443</v>
      </c>
      <c r="R10" s="70">
        <v>248</v>
      </c>
      <c r="S10" s="85">
        <f t="shared" si="6"/>
        <v>7.9233226837060702E-2</v>
      </c>
      <c r="T10" s="85">
        <f t="shared" si="7"/>
        <v>0.33110814419225632</v>
      </c>
      <c r="U10" s="247">
        <v>62</v>
      </c>
      <c r="V10" s="85">
        <f t="shared" si="8"/>
        <v>1.9808306709265176E-2</v>
      </c>
      <c r="W10" s="248">
        <f t="shared" si="9"/>
        <v>8.2777036048064079E-2</v>
      </c>
      <c r="X10" s="249">
        <v>-10.47</v>
      </c>
    </row>
    <row r="11" spans="1:24">
      <c r="A11" s="130">
        <v>8</v>
      </c>
      <c r="B11" s="36" t="s">
        <v>551</v>
      </c>
      <c r="C11" s="133" t="s">
        <v>14</v>
      </c>
      <c r="D11" s="7" t="s">
        <v>23</v>
      </c>
      <c r="E11" s="4" t="s">
        <v>17</v>
      </c>
      <c r="F11" s="136">
        <v>4383</v>
      </c>
      <c r="G11" s="247">
        <v>2225</v>
      </c>
      <c r="H11" s="247">
        <v>2158</v>
      </c>
      <c r="I11" s="239">
        <f t="shared" si="0"/>
        <v>2.2086401518988108E-3</v>
      </c>
      <c r="J11" s="169">
        <v>836</v>
      </c>
      <c r="K11" s="85">
        <f t="shared" si="1"/>
        <v>0.19073693817020307</v>
      </c>
      <c r="L11" s="169">
        <v>2630</v>
      </c>
      <c r="M11" s="85">
        <f t="shared" si="2"/>
        <v>0.60004563084645224</v>
      </c>
      <c r="N11" s="169">
        <v>917</v>
      </c>
      <c r="O11" s="85">
        <f t="shared" si="3"/>
        <v>0.20921743098334475</v>
      </c>
      <c r="P11" s="240">
        <f t="shared" si="4"/>
        <v>34.866920152091261</v>
      </c>
      <c r="Q11" s="168">
        <f t="shared" si="5"/>
        <v>66.653992395437271</v>
      </c>
      <c r="R11" s="70">
        <v>286</v>
      </c>
      <c r="S11" s="85">
        <f t="shared" si="6"/>
        <v>6.5252110426648413E-2</v>
      </c>
      <c r="T11" s="85">
        <f t="shared" si="7"/>
        <v>0.31188658669574698</v>
      </c>
      <c r="U11" s="247">
        <v>69</v>
      </c>
      <c r="V11" s="85">
        <f t="shared" si="8"/>
        <v>1.5742642026009581E-2</v>
      </c>
      <c r="W11" s="248">
        <f t="shared" si="9"/>
        <v>7.5245365321701202E-2</v>
      </c>
      <c r="X11" s="249">
        <v>-4.54</v>
      </c>
    </row>
    <row r="12" spans="1:24">
      <c r="A12" s="130">
        <v>9</v>
      </c>
      <c r="B12" s="36" t="s">
        <v>552</v>
      </c>
      <c r="C12" s="133" t="s">
        <v>14</v>
      </c>
      <c r="D12" s="7" t="s">
        <v>24</v>
      </c>
      <c r="E12" s="4" t="s">
        <v>17</v>
      </c>
      <c r="F12" s="136">
        <v>3298</v>
      </c>
      <c r="G12" s="247">
        <v>1629</v>
      </c>
      <c r="H12" s="247">
        <v>1669</v>
      </c>
      <c r="I12" s="239">
        <f t="shared" si="0"/>
        <v>1.6618971528547292E-3</v>
      </c>
      <c r="J12" s="169">
        <v>594</v>
      </c>
      <c r="K12" s="85">
        <f t="shared" si="1"/>
        <v>0.18010915706488781</v>
      </c>
      <c r="L12" s="169">
        <v>1936</v>
      </c>
      <c r="M12" s="85">
        <f t="shared" si="2"/>
        <v>0.58702243784111585</v>
      </c>
      <c r="N12" s="169">
        <v>768</v>
      </c>
      <c r="O12" s="85">
        <f t="shared" si="3"/>
        <v>0.23286840509399637</v>
      </c>
      <c r="P12" s="240">
        <f t="shared" si="4"/>
        <v>39.669421487603309</v>
      </c>
      <c r="Q12" s="168">
        <f t="shared" si="5"/>
        <v>70.351239669421489</v>
      </c>
      <c r="R12" s="70">
        <v>239</v>
      </c>
      <c r="S12" s="85">
        <f t="shared" si="6"/>
        <v>7.2468162522741061E-2</v>
      </c>
      <c r="T12" s="85">
        <f t="shared" si="7"/>
        <v>0.31119791666666669</v>
      </c>
      <c r="U12" s="247">
        <v>58</v>
      </c>
      <c r="V12" s="85">
        <f t="shared" si="8"/>
        <v>1.758641600970285E-2</v>
      </c>
      <c r="W12" s="248">
        <f t="shared" si="9"/>
        <v>7.5520833333333329E-2</v>
      </c>
      <c r="X12" s="249">
        <v>-11.14</v>
      </c>
    </row>
    <row r="13" spans="1:24">
      <c r="A13" s="130">
        <v>10</v>
      </c>
      <c r="B13" s="36" t="s">
        <v>553</v>
      </c>
      <c r="C13" s="133" t="s">
        <v>25</v>
      </c>
      <c r="D13" s="7" t="s">
        <v>26</v>
      </c>
      <c r="E13" s="4" t="s">
        <v>17</v>
      </c>
      <c r="F13" s="136">
        <v>4533</v>
      </c>
      <c r="G13" s="247">
        <v>2209</v>
      </c>
      <c r="H13" s="247">
        <v>2324</v>
      </c>
      <c r="I13" s="239">
        <f t="shared" si="0"/>
        <v>2.2842267416284074E-3</v>
      </c>
      <c r="J13" s="169">
        <v>983</v>
      </c>
      <c r="K13" s="85">
        <f t="shared" si="1"/>
        <v>0.21685418045444518</v>
      </c>
      <c r="L13" s="169">
        <v>2699</v>
      </c>
      <c r="M13" s="85">
        <f t="shared" si="2"/>
        <v>0.59541142731083163</v>
      </c>
      <c r="N13" s="169">
        <v>851</v>
      </c>
      <c r="O13" s="85">
        <f t="shared" si="3"/>
        <v>0.18773439223472313</v>
      </c>
      <c r="P13" s="240">
        <f t="shared" si="4"/>
        <v>31.530196369025564</v>
      </c>
      <c r="Q13" s="168">
        <f t="shared" si="5"/>
        <v>67.951092997406448</v>
      </c>
      <c r="R13" s="70">
        <v>269</v>
      </c>
      <c r="S13" s="85">
        <f t="shared" si="6"/>
        <v>5.9342598720494154E-2</v>
      </c>
      <c r="T13" s="85">
        <f t="shared" si="7"/>
        <v>0.31609870740305523</v>
      </c>
      <c r="U13" s="247">
        <v>67</v>
      </c>
      <c r="V13" s="85">
        <f t="shared" si="8"/>
        <v>1.4780498566071035E-2</v>
      </c>
      <c r="W13" s="248">
        <f t="shared" si="9"/>
        <v>7.8730904817861339E-2</v>
      </c>
      <c r="X13" s="249">
        <v>-3.3</v>
      </c>
    </row>
    <row r="14" spans="1:24">
      <c r="A14" s="130">
        <v>11</v>
      </c>
      <c r="B14" s="36" t="s">
        <v>554</v>
      </c>
      <c r="C14" s="133" t="s">
        <v>25</v>
      </c>
      <c r="D14" s="7" t="s">
        <v>27</v>
      </c>
      <c r="E14" s="4" t="s">
        <v>17</v>
      </c>
      <c r="F14" s="136">
        <v>5987</v>
      </c>
      <c r="G14" s="247">
        <v>2921</v>
      </c>
      <c r="H14" s="247">
        <v>3066</v>
      </c>
      <c r="I14" s="239">
        <f t="shared" si="0"/>
        <v>3.0169127514072963E-3</v>
      </c>
      <c r="J14" s="169">
        <v>1169</v>
      </c>
      <c r="K14" s="85">
        <f t="shared" si="1"/>
        <v>0.19525638884249208</v>
      </c>
      <c r="L14" s="169">
        <v>3542</v>
      </c>
      <c r="M14" s="85">
        <f t="shared" si="2"/>
        <v>0.59161516619341903</v>
      </c>
      <c r="N14" s="169">
        <v>1276</v>
      </c>
      <c r="O14" s="85">
        <f t="shared" si="3"/>
        <v>0.21312844496408886</v>
      </c>
      <c r="P14" s="240">
        <f t="shared" si="4"/>
        <v>36.024844720496894</v>
      </c>
      <c r="Q14" s="168">
        <f t="shared" si="5"/>
        <v>69.028797289666855</v>
      </c>
      <c r="R14" s="70">
        <v>399</v>
      </c>
      <c r="S14" s="85">
        <f t="shared" si="6"/>
        <v>6.6644396191748792E-2</v>
      </c>
      <c r="T14" s="85">
        <f t="shared" si="7"/>
        <v>0.31269592476489028</v>
      </c>
      <c r="U14" s="247">
        <v>108</v>
      </c>
      <c r="V14" s="85">
        <f t="shared" si="8"/>
        <v>1.8039084683480876E-2</v>
      </c>
      <c r="W14" s="248">
        <f t="shared" si="9"/>
        <v>8.4639498432601878E-2</v>
      </c>
      <c r="X14" s="249">
        <v>-5.15</v>
      </c>
    </row>
    <row r="15" spans="1:24">
      <c r="A15" s="130">
        <v>12</v>
      </c>
      <c r="B15" s="36" t="s">
        <v>555</v>
      </c>
      <c r="C15" s="133" t="s">
        <v>25</v>
      </c>
      <c r="D15" s="7" t="s">
        <v>28</v>
      </c>
      <c r="E15" s="4" t="s">
        <v>16</v>
      </c>
      <c r="F15" s="136">
        <v>27940</v>
      </c>
      <c r="G15" s="247">
        <v>14530</v>
      </c>
      <c r="H15" s="247">
        <v>13410</v>
      </c>
      <c r="I15" s="239">
        <f t="shared" si="0"/>
        <v>1.4079262113632848E-2</v>
      </c>
      <c r="J15" s="169">
        <v>5249</v>
      </c>
      <c r="K15" s="85">
        <f t="shared" si="1"/>
        <v>0.18786685755189692</v>
      </c>
      <c r="L15" s="169">
        <v>16101</v>
      </c>
      <c r="M15" s="85">
        <f t="shared" si="2"/>
        <v>0.57627057981388685</v>
      </c>
      <c r="N15" s="169">
        <v>6590</v>
      </c>
      <c r="O15" s="85">
        <f t="shared" si="3"/>
        <v>0.23586256263421618</v>
      </c>
      <c r="P15" s="240">
        <f t="shared" si="4"/>
        <v>40.929134836345568</v>
      </c>
      <c r="Q15" s="168">
        <f t="shared" si="5"/>
        <v>73.52959443512826</v>
      </c>
      <c r="R15" s="70">
        <v>2107</v>
      </c>
      <c r="S15" s="85">
        <f t="shared" si="6"/>
        <v>7.5411596277738011E-2</v>
      </c>
      <c r="T15" s="85">
        <f t="shared" si="7"/>
        <v>0.31972685887708652</v>
      </c>
      <c r="U15" s="247">
        <v>553</v>
      </c>
      <c r="V15" s="85">
        <f t="shared" si="8"/>
        <v>1.979241231209735E-2</v>
      </c>
      <c r="W15" s="248">
        <f t="shared" si="9"/>
        <v>8.3915022761760244E-2</v>
      </c>
      <c r="X15" s="249">
        <v>-3.24</v>
      </c>
    </row>
    <row r="16" spans="1:24">
      <c r="A16" s="130">
        <v>13</v>
      </c>
      <c r="B16" s="36" t="s">
        <v>556</v>
      </c>
      <c r="C16" s="133" t="s">
        <v>25</v>
      </c>
      <c r="D16" s="7" t="s">
        <v>28</v>
      </c>
      <c r="E16" s="4" t="s">
        <v>17</v>
      </c>
      <c r="F16" s="136">
        <v>9630</v>
      </c>
      <c r="G16" s="247">
        <v>4775</v>
      </c>
      <c r="H16" s="247">
        <v>4855</v>
      </c>
      <c r="I16" s="239">
        <f t="shared" si="0"/>
        <v>4.8526590606400976E-3</v>
      </c>
      <c r="J16" s="169">
        <v>2310</v>
      </c>
      <c r="K16" s="85">
        <f t="shared" si="1"/>
        <v>0.23987538940809969</v>
      </c>
      <c r="L16" s="169">
        <v>5927</v>
      </c>
      <c r="M16" s="85">
        <f t="shared" si="2"/>
        <v>0.61547248182762204</v>
      </c>
      <c r="N16" s="169">
        <v>1393</v>
      </c>
      <c r="O16" s="85">
        <f t="shared" si="3"/>
        <v>0.1446521287642783</v>
      </c>
      <c r="P16" s="240">
        <f t="shared" si="4"/>
        <v>23.50261515100388</v>
      </c>
      <c r="Q16" s="168">
        <f t="shared" si="5"/>
        <v>62.476801079804289</v>
      </c>
      <c r="R16" s="70">
        <v>367</v>
      </c>
      <c r="S16" s="85">
        <f t="shared" si="6"/>
        <v>3.8110072689511942E-2</v>
      </c>
      <c r="T16" s="85">
        <f t="shared" si="7"/>
        <v>0.26346015793251976</v>
      </c>
      <c r="U16" s="247">
        <v>125</v>
      </c>
      <c r="V16" s="85">
        <f t="shared" si="8"/>
        <v>1.2980269989615784E-2</v>
      </c>
      <c r="W16" s="248">
        <f t="shared" si="9"/>
        <v>8.9734386216798273E-2</v>
      </c>
      <c r="X16" s="250">
        <v>0.42</v>
      </c>
    </row>
    <row r="17" spans="1:24">
      <c r="A17" s="130">
        <v>14</v>
      </c>
      <c r="B17" s="36" t="s">
        <v>557</v>
      </c>
      <c r="C17" s="133" t="s">
        <v>25</v>
      </c>
      <c r="D17" s="7" t="s">
        <v>29</v>
      </c>
      <c r="E17" s="4" t="s">
        <v>17</v>
      </c>
      <c r="F17" s="136">
        <v>3694</v>
      </c>
      <c r="G17" s="247">
        <v>1797</v>
      </c>
      <c r="H17" s="247">
        <v>1897</v>
      </c>
      <c r="I17" s="239">
        <f t="shared" si="0"/>
        <v>1.861445749740864E-3</v>
      </c>
      <c r="J17" s="169">
        <v>829</v>
      </c>
      <c r="K17" s="85">
        <f t="shared" si="1"/>
        <v>0.22441797509474823</v>
      </c>
      <c r="L17" s="169">
        <v>2140</v>
      </c>
      <c r="M17" s="85">
        <f t="shared" si="2"/>
        <v>0.57931781266919324</v>
      </c>
      <c r="N17" s="169">
        <v>725</v>
      </c>
      <c r="O17" s="85">
        <f t="shared" si="3"/>
        <v>0.19626421223605847</v>
      </c>
      <c r="P17" s="240">
        <f t="shared" si="4"/>
        <v>33.878504672897201</v>
      </c>
      <c r="Q17" s="168">
        <f t="shared" si="5"/>
        <v>72.616822429906549</v>
      </c>
      <c r="R17" s="70">
        <v>231</v>
      </c>
      <c r="S17" s="85">
        <f t="shared" si="6"/>
        <v>6.2533838657282084E-2</v>
      </c>
      <c r="T17" s="85">
        <f t="shared" si="7"/>
        <v>0.31862068965517243</v>
      </c>
      <c r="U17" s="247">
        <v>65</v>
      </c>
      <c r="V17" s="85">
        <f t="shared" si="8"/>
        <v>1.7596101786681105E-2</v>
      </c>
      <c r="W17" s="248">
        <f t="shared" si="9"/>
        <v>8.9655172413793102E-2</v>
      </c>
      <c r="X17" s="249">
        <v>-0.81</v>
      </c>
    </row>
    <row r="18" spans="1:24" ht="25.5">
      <c r="A18" s="130">
        <v>15</v>
      </c>
      <c r="B18" s="36" t="s">
        <v>558</v>
      </c>
      <c r="C18" s="133" t="s">
        <v>25</v>
      </c>
      <c r="D18" s="7" t="s">
        <v>30</v>
      </c>
      <c r="E18" s="4" t="s">
        <v>31</v>
      </c>
      <c r="F18" s="136">
        <v>3683</v>
      </c>
      <c r="G18" s="247">
        <v>1805</v>
      </c>
      <c r="H18" s="247">
        <v>1878</v>
      </c>
      <c r="I18" s="239">
        <f t="shared" si="0"/>
        <v>1.8559027331606936E-3</v>
      </c>
      <c r="J18" s="169">
        <v>780</v>
      </c>
      <c r="K18" s="85">
        <f t="shared" si="1"/>
        <v>0.21178387184360575</v>
      </c>
      <c r="L18" s="169">
        <v>2117</v>
      </c>
      <c r="M18" s="85">
        <f t="shared" si="2"/>
        <v>0.57480314960629919</v>
      </c>
      <c r="N18" s="169">
        <v>786</v>
      </c>
      <c r="O18" s="85">
        <f t="shared" si="3"/>
        <v>0.21341297855009503</v>
      </c>
      <c r="P18" s="240">
        <f t="shared" si="4"/>
        <v>37.128011336797357</v>
      </c>
      <c r="Q18" s="168">
        <f t="shared" si="5"/>
        <v>73.972602739726028</v>
      </c>
      <c r="R18" s="70">
        <v>238</v>
      </c>
      <c r="S18" s="85">
        <f t="shared" si="6"/>
        <v>6.4621232690741243E-2</v>
      </c>
      <c r="T18" s="85">
        <f t="shared" si="7"/>
        <v>0.30279898218829515</v>
      </c>
      <c r="U18" s="247">
        <v>69</v>
      </c>
      <c r="V18" s="85">
        <f t="shared" si="8"/>
        <v>1.8734727124626663E-2</v>
      </c>
      <c r="W18" s="248">
        <f t="shared" si="9"/>
        <v>8.7786259541984726E-2</v>
      </c>
      <c r="X18" s="249">
        <v>-2.42</v>
      </c>
    </row>
    <row r="19" spans="1:24" ht="25.5">
      <c r="A19" s="130">
        <v>16</v>
      </c>
      <c r="B19" s="36" t="s">
        <v>559</v>
      </c>
      <c r="C19" s="133" t="s">
        <v>25</v>
      </c>
      <c r="D19" s="7" t="s">
        <v>32</v>
      </c>
      <c r="E19" s="4" t="s">
        <v>31</v>
      </c>
      <c r="F19" s="136">
        <v>8343</v>
      </c>
      <c r="G19" s="247">
        <v>4230</v>
      </c>
      <c r="H19" s="247">
        <v>4113</v>
      </c>
      <c r="I19" s="239">
        <f t="shared" si="0"/>
        <v>4.2041261207601596E-3</v>
      </c>
      <c r="J19" s="169">
        <v>1522</v>
      </c>
      <c r="K19" s="85">
        <f t="shared" si="1"/>
        <v>0.18242838307563228</v>
      </c>
      <c r="L19" s="169">
        <v>4886</v>
      </c>
      <c r="M19" s="85">
        <f t="shared" si="2"/>
        <v>0.58564065683806787</v>
      </c>
      <c r="N19" s="169">
        <v>1935</v>
      </c>
      <c r="O19" s="85">
        <f t="shared" si="3"/>
        <v>0.2319309600862999</v>
      </c>
      <c r="P19" s="240">
        <f t="shared" si="4"/>
        <v>39.602947196070403</v>
      </c>
      <c r="Q19" s="168">
        <f t="shared" si="5"/>
        <v>70.753172329103563</v>
      </c>
      <c r="R19" s="70">
        <v>655</v>
      </c>
      <c r="S19" s="85">
        <f t="shared" si="6"/>
        <v>7.8508929641615724E-2</v>
      </c>
      <c r="T19" s="85">
        <f t="shared" si="7"/>
        <v>0.33850129198966411</v>
      </c>
      <c r="U19" s="247">
        <v>204</v>
      </c>
      <c r="V19" s="85">
        <f t="shared" si="8"/>
        <v>2.4451636102121539E-2</v>
      </c>
      <c r="W19" s="248">
        <f t="shared" si="9"/>
        <v>0.10542635658914729</v>
      </c>
      <c r="X19" s="249">
        <v>-5.13</v>
      </c>
    </row>
    <row r="20" spans="1:24">
      <c r="A20" s="130">
        <v>17</v>
      </c>
      <c r="B20" s="36" t="s">
        <v>560</v>
      </c>
      <c r="C20" s="133" t="s">
        <v>25</v>
      </c>
      <c r="D20" s="7" t="s">
        <v>33</v>
      </c>
      <c r="E20" s="4" t="s">
        <v>17</v>
      </c>
      <c r="F20" s="136">
        <v>3770</v>
      </c>
      <c r="G20" s="247">
        <v>1865</v>
      </c>
      <c r="H20" s="247">
        <v>1905</v>
      </c>
      <c r="I20" s="239">
        <f t="shared" si="0"/>
        <v>1.8997429552038596E-3</v>
      </c>
      <c r="J20" s="169">
        <v>775</v>
      </c>
      <c r="K20" s="85">
        <f t="shared" si="1"/>
        <v>0.20557029177718833</v>
      </c>
      <c r="L20" s="169">
        <v>2250</v>
      </c>
      <c r="M20" s="85">
        <f t="shared" si="2"/>
        <v>0.59681697612732099</v>
      </c>
      <c r="N20" s="169">
        <v>745</v>
      </c>
      <c r="O20" s="85">
        <f t="shared" si="3"/>
        <v>0.19761273209549071</v>
      </c>
      <c r="P20" s="240">
        <f t="shared" si="4"/>
        <v>33.111111111111114</v>
      </c>
      <c r="Q20" s="168">
        <f t="shared" si="5"/>
        <v>67.555555555555557</v>
      </c>
      <c r="R20" s="70">
        <v>256</v>
      </c>
      <c r="S20" s="85">
        <f t="shared" si="6"/>
        <v>6.7904509283819622E-2</v>
      </c>
      <c r="T20" s="85">
        <f t="shared" si="7"/>
        <v>0.34362416107382548</v>
      </c>
      <c r="U20" s="247">
        <v>68</v>
      </c>
      <c r="V20" s="85">
        <f t="shared" si="8"/>
        <v>1.8037135278514589E-2</v>
      </c>
      <c r="W20" s="248">
        <f t="shared" si="9"/>
        <v>9.1275167785234895E-2</v>
      </c>
      <c r="X20" s="249">
        <v>-3.45</v>
      </c>
    </row>
    <row r="21" spans="1:24">
      <c r="A21" s="130">
        <v>18</v>
      </c>
      <c r="B21" s="36" t="s">
        <v>561</v>
      </c>
      <c r="C21" s="133" t="s">
        <v>25</v>
      </c>
      <c r="D21" s="7" t="s">
        <v>34</v>
      </c>
      <c r="E21" s="4" t="s">
        <v>17</v>
      </c>
      <c r="F21" s="136">
        <v>4843</v>
      </c>
      <c r="G21" s="247">
        <v>2403</v>
      </c>
      <c r="H21" s="247">
        <v>2440</v>
      </c>
      <c r="I21" s="239">
        <f t="shared" si="0"/>
        <v>2.4404390270695736E-3</v>
      </c>
      <c r="J21" s="169">
        <v>989</v>
      </c>
      <c r="K21" s="85">
        <f t="shared" si="1"/>
        <v>0.20421226512492258</v>
      </c>
      <c r="L21" s="169">
        <v>2880</v>
      </c>
      <c r="M21" s="85">
        <f t="shared" si="2"/>
        <v>0.59467272351848033</v>
      </c>
      <c r="N21" s="169">
        <v>974</v>
      </c>
      <c r="O21" s="85">
        <f t="shared" si="3"/>
        <v>0.20111501135659715</v>
      </c>
      <c r="P21" s="240">
        <f t="shared" si="4"/>
        <v>33.819444444444443</v>
      </c>
      <c r="Q21" s="168">
        <f t="shared" si="5"/>
        <v>68.159722222222214</v>
      </c>
      <c r="R21" s="70">
        <v>334</v>
      </c>
      <c r="S21" s="85">
        <f t="shared" si="6"/>
        <v>6.8965517241379309E-2</v>
      </c>
      <c r="T21" s="85">
        <f t="shared" si="7"/>
        <v>0.34291581108829566</v>
      </c>
      <c r="U21" s="247">
        <v>105</v>
      </c>
      <c r="V21" s="85">
        <f t="shared" si="8"/>
        <v>2.1680776378277929E-2</v>
      </c>
      <c r="W21" s="248">
        <f t="shared" si="9"/>
        <v>0.10780287474332649</v>
      </c>
      <c r="X21" s="249">
        <v>-3.09</v>
      </c>
    </row>
    <row r="22" spans="1:24">
      <c r="A22" s="130">
        <v>19</v>
      </c>
      <c r="B22" s="36" t="s">
        <v>562</v>
      </c>
      <c r="C22" s="133" t="s">
        <v>25</v>
      </c>
      <c r="D22" s="7" t="s">
        <v>35</v>
      </c>
      <c r="E22" s="4" t="s">
        <v>17</v>
      </c>
      <c r="F22" s="136">
        <v>4922</v>
      </c>
      <c r="G22" s="247">
        <v>2454</v>
      </c>
      <c r="H22" s="247">
        <v>2468</v>
      </c>
      <c r="I22" s="239">
        <f t="shared" si="0"/>
        <v>2.4802479643271608E-3</v>
      </c>
      <c r="J22" s="169">
        <v>1042</v>
      </c>
      <c r="K22" s="85">
        <f t="shared" si="1"/>
        <v>0.21170255993498577</v>
      </c>
      <c r="L22" s="169">
        <v>2794</v>
      </c>
      <c r="M22" s="85">
        <f t="shared" si="2"/>
        <v>0.56765542462413654</v>
      </c>
      <c r="N22" s="169">
        <v>1086</v>
      </c>
      <c r="O22" s="85">
        <f t="shared" si="3"/>
        <v>0.22064201544087769</v>
      </c>
      <c r="P22" s="240">
        <f t="shared" si="4"/>
        <v>38.869005010737297</v>
      </c>
      <c r="Q22" s="168">
        <f t="shared" si="5"/>
        <v>76.163206871868297</v>
      </c>
      <c r="R22" s="70">
        <v>319</v>
      </c>
      <c r="S22" s="85">
        <f t="shared" si="6"/>
        <v>6.4811052417716369E-2</v>
      </c>
      <c r="T22" s="85">
        <f t="shared" si="7"/>
        <v>0.29373848987108658</v>
      </c>
      <c r="U22" s="247">
        <v>81</v>
      </c>
      <c r="V22" s="85">
        <f t="shared" si="8"/>
        <v>1.645672490857375E-2</v>
      </c>
      <c r="W22" s="248">
        <f t="shared" si="9"/>
        <v>7.4585635359116026E-2</v>
      </c>
      <c r="X22" s="249">
        <v>-3.03</v>
      </c>
    </row>
    <row r="23" spans="1:24">
      <c r="A23" s="130">
        <v>20</v>
      </c>
      <c r="B23" s="36" t="s">
        <v>563</v>
      </c>
      <c r="C23" s="133" t="s">
        <v>36</v>
      </c>
      <c r="D23" s="7" t="s">
        <v>37</v>
      </c>
      <c r="E23" s="4" t="s">
        <v>17</v>
      </c>
      <c r="F23" s="136">
        <v>26528</v>
      </c>
      <c r="G23" s="247">
        <v>13408</v>
      </c>
      <c r="H23" s="247">
        <v>13120</v>
      </c>
      <c r="I23" s="239">
        <f t="shared" si="0"/>
        <v>1.3367740348978245E-2</v>
      </c>
      <c r="J23" s="169">
        <v>6097</v>
      </c>
      <c r="K23" s="85">
        <f t="shared" si="1"/>
        <v>0.2298326296743064</v>
      </c>
      <c r="L23" s="169">
        <v>16429</v>
      </c>
      <c r="M23" s="85">
        <f t="shared" si="2"/>
        <v>0.61930790108564537</v>
      </c>
      <c r="N23" s="169">
        <v>4002</v>
      </c>
      <c r="O23" s="85">
        <f t="shared" si="3"/>
        <v>0.15085946924004826</v>
      </c>
      <c r="P23" s="240">
        <f t="shared" si="4"/>
        <v>24.359364538316392</v>
      </c>
      <c r="Q23" s="168">
        <f t="shared" si="5"/>
        <v>61.470570332947837</v>
      </c>
      <c r="R23" s="70">
        <v>1153</v>
      </c>
      <c r="S23" s="85">
        <f t="shared" si="6"/>
        <v>4.3463510253317253E-2</v>
      </c>
      <c r="T23" s="85">
        <f t="shared" si="7"/>
        <v>0.28810594702648673</v>
      </c>
      <c r="U23" s="247">
        <v>256</v>
      </c>
      <c r="V23" s="85">
        <f t="shared" si="8"/>
        <v>9.6501809408926411E-3</v>
      </c>
      <c r="W23" s="248">
        <f t="shared" si="9"/>
        <v>6.3968015992003996E-2</v>
      </c>
      <c r="X23" s="249">
        <v>-0.76</v>
      </c>
    </row>
    <row r="24" spans="1:24" ht="25.5">
      <c r="A24" s="130">
        <v>21</v>
      </c>
      <c r="B24" s="36" t="s">
        <v>564</v>
      </c>
      <c r="C24" s="133" t="s">
        <v>36</v>
      </c>
      <c r="D24" s="7" t="s">
        <v>38</v>
      </c>
      <c r="E24" s="4" t="s">
        <v>17</v>
      </c>
      <c r="F24" s="136">
        <v>8635</v>
      </c>
      <c r="G24" s="247">
        <v>4285</v>
      </c>
      <c r="H24" s="247">
        <v>4350</v>
      </c>
      <c r="I24" s="239">
        <f t="shared" si="0"/>
        <v>4.3512680154337742E-3</v>
      </c>
      <c r="J24" s="169">
        <v>1685</v>
      </c>
      <c r="K24" s="85">
        <f t="shared" si="1"/>
        <v>0.19513607411696585</v>
      </c>
      <c r="L24" s="169">
        <v>5319</v>
      </c>
      <c r="M24" s="85">
        <f t="shared" si="2"/>
        <v>0.61598147075854082</v>
      </c>
      <c r="N24" s="169">
        <v>1631</v>
      </c>
      <c r="O24" s="85">
        <f t="shared" si="3"/>
        <v>0.18888245512449334</v>
      </c>
      <c r="P24" s="240">
        <f t="shared" si="4"/>
        <v>30.663658582440306</v>
      </c>
      <c r="Q24" s="168">
        <f t="shared" si="5"/>
        <v>62.342545591276554</v>
      </c>
      <c r="R24" s="70">
        <v>439</v>
      </c>
      <c r="S24" s="85">
        <f t="shared" si="6"/>
        <v>5.0839606253618989E-2</v>
      </c>
      <c r="T24" s="85">
        <f t="shared" si="7"/>
        <v>0.2691600245248314</v>
      </c>
      <c r="U24" s="247">
        <v>105</v>
      </c>
      <c r="V24" s="85">
        <f t="shared" si="8"/>
        <v>1.2159814707585408E-2</v>
      </c>
      <c r="W24" s="248">
        <f t="shared" si="9"/>
        <v>6.4377682403433473E-2</v>
      </c>
      <c r="X24" s="249">
        <v>-3.36</v>
      </c>
    </row>
    <row r="25" spans="1:24">
      <c r="A25" s="130">
        <v>22</v>
      </c>
      <c r="B25" s="36" t="s">
        <v>565</v>
      </c>
      <c r="C25" s="133" t="s">
        <v>36</v>
      </c>
      <c r="D25" s="7" t="s">
        <v>39</v>
      </c>
      <c r="E25" s="4" t="s">
        <v>17</v>
      </c>
      <c r="F25" s="136">
        <v>12938</v>
      </c>
      <c r="G25" s="247">
        <v>6495</v>
      </c>
      <c r="H25" s="247">
        <v>6443</v>
      </c>
      <c r="I25" s="239">
        <f t="shared" si="0"/>
        <v>6.5195953194767996E-3</v>
      </c>
      <c r="J25" s="169">
        <v>2803</v>
      </c>
      <c r="K25" s="85">
        <f t="shared" si="1"/>
        <v>0.21664863193692999</v>
      </c>
      <c r="L25" s="169">
        <v>7770</v>
      </c>
      <c r="M25" s="85">
        <f t="shared" si="2"/>
        <v>0.60055650023187512</v>
      </c>
      <c r="N25" s="169">
        <v>2365</v>
      </c>
      <c r="O25" s="85">
        <f t="shared" si="3"/>
        <v>0.18279486783119492</v>
      </c>
      <c r="P25" s="240">
        <f t="shared" si="4"/>
        <v>30.437580437580436</v>
      </c>
      <c r="Q25" s="168">
        <f t="shared" si="5"/>
        <v>66.512226512226519</v>
      </c>
      <c r="R25" s="70">
        <v>684</v>
      </c>
      <c r="S25" s="85">
        <f t="shared" si="6"/>
        <v>5.2867522028134176E-2</v>
      </c>
      <c r="T25" s="85">
        <f t="shared" si="7"/>
        <v>0.28921775898520086</v>
      </c>
      <c r="U25" s="247">
        <v>167</v>
      </c>
      <c r="V25" s="85">
        <f t="shared" si="8"/>
        <v>1.290771371154738E-2</v>
      </c>
      <c r="W25" s="248">
        <f t="shared" si="9"/>
        <v>7.0613107822410148E-2</v>
      </c>
      <c r="X25" s="249">
        <v>-0.39</v>
      </c>
    </row>
    <row r="26" spans="1:24" ht="25.5">
      <c r="A26" s="130">
        <v>23</v>
      </c>
      <c r="B26" s="36" t="s">
        <v>566</v>
      </c>
      <c r="C26" s="133" t="s">
        <v>36</v>
      </c>
      <c r="D26" s="7" t="s">
        <v>40</v>
      </c>
      <c r="E26" s="4" t="s">
        <v>31</v>
      </c>
      <c r="F26" s="136">
        <v>23080</v>
      </c>
      <c r="G26" s="247">
        <v>11592</v>
      </c>
      <c r="H26" s="247">
        <v>11488</v>
      </c>
      <c r="I26" s="239">
        <f t="shared" si="0"/>
        <v>1.163025660639392E-2</v>
      </c>
      <c r="J26" s="169">
        <v>4311</v>
      </c>
      <c r="K26" s="85">
        <f t="shared" si="1"/>
        <v>0.18678509532062393</v>
      </c>
      <c r="L26" s="169">
        <v>13587</v>
      </c>
      <c r="M26" s="85">
        <f t="shared" si="2"/>
        <v>0.58869150779896018</v>
      </c>
      <c r="N26" s="169">
        <v>5182</v>
      </c>
      <c r="O26" s="85">
        <f t="shared" si="3"/>
        <v>0.22452339688041595</v>
      </c>
      <c r="P26" s="240">
        <f t="shared" si="4"/>
        <v>38.139397953926547</v>
      </c>
      <c r="Q26" s="168">
        <f t="shared" si="5"/>
        <v>69.86825642157946</v>
      </c>
      <c r="R26" s="70">
        <v>1547</v>
      </c>
      <c r="S26" s="85">
        <f t="shared" si="6"/>
        <v>6.7027729636048528E-2</v>
      </c>
      <c r="T26" s="85">
        <f t="shared" si="7"/>
        <v>0.29853338479351604</v>
      </c>
      <c r="U26" s="247">
        <v>347</v>
      </c>
      <c r="V26" s="85">
        <f t="shared" si="8"/>
        <v>1.5034662045060659E-2</v>
      </c>
      <c r="W26" s="248">
        <f t="shared" si="9"/>
        <v>6.6962562717097648E-2</v>
      </c>
      <c r="X26" s="249">
        <v>-6.46</v>
      </c>
    </row>
    <row r="27" spans="1:24" ht="25.5">
      <c r="A27" s="130">
        <v>24</v>
      </c>
      <c r="B27" s="36" t="s">
        <v>567</v>
      </c>
      <c r="C27" s="133" t="s">
        <v>36</v>
      </c>
      <c r="D27" s="7" t="s">
        <v>41</v>
      </c>
      <c r="E27" s="4" t="s">
        <v>17</v>
      </c>
      <c r="F27" s="136">
        <v>10469</v>
      </c>
      <c r="G27" s="247">
        <v>5316</v>
      </c>
      <c r="H27" s="247">
        <v>5153</v>
      </c>
      <c r="I27" s="239">
        <f t="shared" si="0"/>
        <v>5.2754400525276404E-3</v>
      </c>
      <c r="J27" s="169">
        <v>1978</v>
      </c>
      <c r="K27" s="85">
        <f t="shared" si="1"/>
        <v>0.18893877161142419</v>
      </c>
      <c r="L27" s="169">
        <v>6405</v>
      </c>
      <c r="M27" s="85">
        <f t="shared" si="2"/>
        <v>0.61180628522303948</v>
      </c>
      <c r="N27" s="169">
        <v>2086</v>
      </c>
      <c r="O27" s="85">
        <f t="shared" si="3"/>
        <v>0.19925494316553635</v>
      </c>
      <c r="P27" s="240">
        <f t="shared" si="4"/>
        <v>32.568306010928957</v>
      </c>
      <c r="Q27" s="168">
        <f t="shared" si="5"/>
        <v>63.450429352068696</v>
      </c>
      <c r="R27" s="70">
        <v>637</v>
      </c>
      <c r="S27" s="85">
        <f t="shared" si="6"/>
        <v>6.0846308147865125E-2</v>
      </c>
      <c r="T27" s="85">
        <f t="shared" si="7"/>
        <v>0.30536912751677853</v>
      </c>
      <c r="U27" s="247">
        <v>127</v>
      </c>
      <c r="V27" s="85">
        <f t="shared" si="8"/>
        <v>1.2131053586780018E-2</v>
      </c>
      <c r="W27" s="248">
        <f t="shared" si="9"/>
        <v>6.0882070949185046E-2</v>
      </c>
      <c r="X27" s="249">
        <v>-2.12</v>
      </c>
    </row>
    <row r="28" spans="1:24">
      <c r="A28" s="130">
        <v>25</v>
      </c>
      <c r="B28" s="36" t="s">
        <v>568</v>
      </c>
      <c r="C28" s="133" t="s">
        <v>36</v>
      </c>
      <c r="D28" s="7" t="s">
        <v>42</v>
      </c>
      <c r="E28" s="4" t="s">
        <v>17</v>
      </c>
      <c r="F28" s="136">
        <v>19004</v>
      </c>
      <c r="G28" s="247">
        <v>9639</v>
      </c>
      <c r="H28" s="247">
        <v>9365</v>
      </c>
      <c r="I28" s="239">
        <f t="shared" si="0"/>
        <v>9.5763170081416844E-3</v>
      </c>
      <c r="J28" s="169">
        <v>4441</v>
      </c>
      <c r="K28" s="85">
        <f t="shared" si="1"/>
        <v>0.2336876447063776</v>
      </c>
      <c r="L28" s="169">
        <v>11567</v>
      </c>
      <c r="M28" s="85">
        <f t="shared" si="2"/>
        <v>0.60866133445590398</v>
      </c>
      <c r="N28" s="169">
        <v>2996</v>
      </c>
      <c r="O28" s="85">
        <f t="shared" si="3"/>
        <v>0.15765102083771837</v>
      </c>
      <c r="P28" s="240">
        <f t="shared" si="4"/>
        <v>25.901270856747644</v>
      </c>
      <c r="Q28" s="168">
        <f t="shared" si="5"/>
        <v>64.294977089997403</v>
      </c>
      <c r="R28" s="70">
        <v>779</v>
      </c>
      <c r="S28" s="85">
        <f t="shared" si="6"/>
        <v>4.0991370237844667E-2</v>
      </c>
      <c r="T28" s="85">
        <f t="shared" si="7"/>
        <v>0.26001335113484647</v>
      </c>
      <c r="U28" s="247">
        <v>183</v>
      </c>
      <c r="V28" s="85">
        <f t="shared" si="8"/>
        <v>9.6295516733319302E-3</v>
      </c>
      <c r="W28" s="248">
        <f t="shared" si="9"/>
        <v>6.1081441922563415E-2</v>
      </c>
      <c r="X28" s="250">
        <v>0.37</v>
      </c>
    </row>
    <row r="29" spans="1:24">
      <c r="A29" s="130">
        <v>26</v>
      </c>
      <c r="B29" s="36" t="s">
        <v>569</v>
      </c>
      <c r="C29" s="133" t="s">
        <v>36</v>
      </c>
      <c r="D29" s="7" t="s">
        <v>43</v>
      </c>
      <c r="E29" s="4" t="s">
        <v>17</v>
      </c>
      <c r="F29" s="136">
        <v>11001</v>
      </c>
      <c r="G29" s="247">
        <v>5448</v>
      </c>
      <c r="H29" s="247">
        <v>5553</v>
      </c>
      <c r="I29" s="239">
        <f t="shared" si="0"/>
        <v>5.5435204907686095E-3</v>
      </c>
      <c r="J29" s="169">
        <v>2389</v>
      </c>
      <c r="K29" s="85">
        <f t="shared" si="1"/>
        <v>0.21716207617489319</v>
      </c>
      <c r="L29" s="169">
        <v>6622</v>
      </c>
      <c r="M29" s="85">
        <f t="shared" si="2"/>
        <v>0.6019452777020271</v>
      </c>
      <c r="N29" s="169">
        <v>1990</v>
      </c>
      <c r="O29" s="85">
        <f t="shared" si="3"/>
        <v>0.18089264612307973</v>
      </c>
      <c r="P29" s="240">
        <f t="shared" si="4"/>
        <v>30.051344004832377</v>
      </c>
      <c r="Q29" s="168">
        <f t="shared" si="5"/>
        <v>66.128057988523096</v>
      </c>
      <c r="R29" s="70">
        <v>627</v>
      </c>
      <c r="S29" s="85">
        <f t="shared" si="6"/>
        <v>5.6994818652849742E-2</v>
      </c>
      <c r="T29" s="85">
        <f t="shared" si="7"/>
        <v>0.31507537688442211</v>
      </c>
      <c r="U29" s="247">
        <v>155</v>
      </c>
      <c r="V29" s="85">
        <f t="shared" si="8"/>
        <v>1.4089628215616762E-2</v>
      </c>
      <c r="W29" s="248">
        <f t="shared" si="9"/>
        <v>7.7889447236180909E-2</v>
      </c>
      <c r="X29" s="249">
        <v>-1.45</v>
      </c>
    </row>
    <row r="30" spans="1:24" ht="25.5">
      <c r="A30" s="130">
        <v>27</v>
      </c>
      <c r="B30" s="36" t="s">
        <v>570</v>
      </c>
      <c r="C30" s="133" t="s">
        <v>36</v>
      </c>
      <c r="D30" s="7" t="s">
        <v>44</v>
      </c>
      <c r="E30" s="4" t="s">
        <v>31</v>
      </c>
      <c r="F30" s="136">
        <v>16260</v>
      </c>
      <c r="G30" s="247">
        <v>8359</v>
      </c>
      <c r="H30" s="247">
        <v>7901</v>
      </c>
      <c r="I30" s="239">
        <f t="shared" si="0"/>
        <v>8.1935863266882642E-3</v>
      </c>
      <c r="J30" s="169">
        <v>2938</v>
      </c>
      <c r="K30" s="85">
        <f t="shared" si="1"/>
        <v>0.18068880688806888</v>
      </c>
      <c r="L30" s="169">
        <v>9679</v>
      </c>
      <c r="M30" s="85">
        <f t="shared" si="2"/>
        <v>0.59526445264452643</v>
      </c>
      <c r="N30" s="169">
        <v>3643</v>
      </c>
      <c r="O30" s="85">
        <f t="shared" si="3"/>
        <v>0.22404674046740466</v>
      </c>
      <c r="P30" s="240">
        <f t="shared" si="4"/>
        <v>37.638185762992045</v>
      </c>
      <c r="Q30" s="168">
        <f t="shared" si="5"/>
        <v>67.992561215001544</v>
      </c>
      <c r="R30" s="70">
        <v>1332</v>
      </c>
      <c r="S30" s="85">
        <f t="shared" si="6"/>
        <v>8.1918819188191883E-2</v>
      </c>
      <c r="T30" s="85">
        <f t="shared" si="7"/>
        <v>0.365632720285479</v>
      </c>
      <c r="U30" s="247">
        <v>323</v>
      </c>
      <c r="V30" s="85">
        <f t="shared" si="8"/>
        <v>1.9864698646986471E-2</v>
      </c>
      <c r="W30" s="248">
        <f t="shared" si="9"/>
        <v>8.866318967883613E-2</v>
      </c>
      <c r="X30" s="249">
        <v>-5.89</v>
      </c>
    </row>
    <row r="31" spans="1:24">
      <c r="A31" s="130">
        <v>28</v>
      </c>
      <c r="B31" s="36" t="s">
        <v>571</v>
      </c>
      <c r="C31" s="133" t="s">
        <v>45</v>
      </c>
      <c r="D31" s="7" t="s">
        <v>46</v>
      </c>
      <c r="E31" s="4" t="s">
        <v>16</v>
      </c>
      <c r="F31" s="136">
        <v>17827</v>
      </c>
      <c r="G31" s="247">
        <v>9398</v>
      </c>
      <c r="H31" s="247">
        <v>8429</v>
      </c>
      <c r="I31" s="239">
        <f t="shared" si="0"/>
        <v>8.983214234063449E-3</v>
      </c>
      <c r="J31" s="169">
        <v>2737</v>
      </c>
      <c r="K31" s="85">
        <f t="shared" si="1"/>
        <v>0.15353116059909128</v>
      </c>
      <c r="L31" s="169">
        <v>10331</v>
      </c>
      <c r="M31" s="85">
        <f t="shared" si="2"/>
        <v>0.57951422000336572</v>
      </c>
      <c r="N31" s="169">
        <v>4759</v>
      </c>
      <c r="O31" s="85">
        <f t="shared" si="3"/>
        <v>0.26695461939754306</v>
      </c>
      <c r="P31" s="240">
        <f t="shared" si="4"/>
        <v>46.065240538186039</v>
      </c>
      <c r="Q31" s="168">
        <f t="shared" si="5"/>
        <v>72.558319620559487</v>
      </c>
      <c r="R31" s="70">
        <v>1563</v>
      </c>
      <c r="S31" s="85">
        <f t="shared" si="6"/>
        <v>8.7675997083076232E-2</v>
      </c>
      <c r="T31" s="85">
        <f t="shared" si="7"/>
        <v>0.32843034250893044</v>
      </c>
      <c r="U31" s="247">
        <v>371</v>
      </c>
      <c r="V31" s="85">
        <f t="shared" si="8"/>
        <v>2.081112918606608E-2</v>
      </c>
      <c r="W31" s="248">
        <f t="shared" si="9"/>
        <v>7.795755410800588E-2</v>
      </c>
      <c r="X31" s="249">
        <v>-5.63</v>
      </c>
    </row>
    <row r="32" spans="1:24">
      <c r="A32" s="130">
        <v>29</v>
      </c>
      <c r="B32" s="36" t="s">
        <v>572</v>
      </c>
      <c r="C32" s="133" t="s">
        <v>45</v>
      </c>
      <c r="D32" s="7" t="s">
        <v>46</v>
      </c>
      <c r="E32" s="4" t="s">
        <v>17</v>
      </c>
      <c r="F32" s="136">
        <v>6033</v>
      </c>
      <c r="G32" s="247">
        <v>3023</v>
      </c>
      <c r="H32" s="247">
        <v>3010</v>
      </c>
      <c r="I32" s="239">
        <f t="shared" si="0"/>
        <v>3.0400926389243725E-3</v>
      </c>
      <c r="J32" s="169">
        <v>1286</v>
      </c>
      <c r="K32" s="85">
        <f t="shared" si="1"/>
        <v>0.21316094811868058</v>
      </c>
      <c r="L32" s="169">
        <v>3742</v>
      </c>
      <c r="M32" s="85">
        <f t="shared" si="2"/>
        <v>0.62025526272169729</v>
      </c>
      <c r="N32" s="169">
        <v>1005</v>
      </c>
      <c r="O32" s="85">
        <f t="shared" si="3"/>
        <v>0.16658378915962208</v>
      </c>
      <c r="P32" s="240">
        <f t="shared" si="4"/>
        <v>26.857295563869588</v>
      </c>
      <c r="Q32" s="168">
        <f t="shared" si="5"/>
        <v>61.223944414751472</v>
      </c>
      <c r="R32" s="70">
        <v>303</v>
      </c>
      <c r="S32" s="85">
        <f t="shared" si="6"/>
        <v>5.0223769269020391E-2</v>
      </c>
      <c r="T32" s="85">
        <f t="shared" si="7"/>
        <v>0.30149253731343284</v>
      </c>
      <c r="U32" s="247">
        <v>89</v>
      </c>
      <c r="V32" s="85">
        <f t="shared" si="8"/>
        <v>1.4752196253936681E-2</v>
      </c>
      <c r="W32" s="248">
        <f t="shared" si="9"/>
        <v>8.8557213930348253E-2</v>
      </c>
      <c r="X32" s="249">
        <v>-2.4700000000000002</v>
      </c>
    </row>
    <row r="33" spans="1:24" ht="25.5">
      <c r="A33" s="130">
        <v>30</v>
      </c>
      <c r="B33" s="36" t="s">
        <v>573</v>
      </c>
      <c r="C33" s="133" t="s">
        <v>45</v>
      </c>
      <c r="D33" s="7" t="s">
        <v>47</v>
      </c>
      <c r="E33" s="4" t="s">
        <v>17</v>
      </c>
      <c r="F33" s="136">
        <v>4292</v>
      </c>
      <c r="G33" s="247">
        <v>2143</v>
      </c>
      <c r="H33" s="247">
        <v>2149</v>
      </c>
      <c r="I33" s="239">
        <f t="shared" si="0"/>
        <v>2.1627842874628557E-3</v>
      </c>
      <c r="J33" s="169">
        <v>842</v>
      </c>
      <c r="K33" s="85">
        <f t="shared" si="1"/>
        <v>0.19617893755824789</v>
      </c>
      <c r="L33" s="169">
        <v>2597</v>
      </c>
      <c r="M33" s="85">
        <f t="shared" si="2"/>
        <v>0.60507921714818269</v>
      </c>
      <c r="N33" s="169">
        <v>853</v>
      </c>
      <c r="O33" s="85">
        <f t="shared" si="3"/>
        <v>0.19874184529356942</v>
      </c>
      <c r="P33" s="240">
        <f t="shared" si="4"/>
        <v>32.845591066615327</v>
      </c>
      <c r="Q33" s="168">
        <f t="shared" si="5"/>
        <v>65.267616480554494</v>
      </c>
      <c r="R33" s="70">
        <v>268</v>
      </c>
      <c r="S33" s="85">
        <f t="shared" si="6"/>
        <v>6.2441752096924513E-2</v>
      </c>
      <c r="T33" s="85">
        <f t="shared" si="7"/>
        <v>0.31418522860492382</v>
      </c>
      <c r="U33" s="247">
        <v>75</v>
      </c>
      <c r="V33" s="85">
        <f t="shared" si="8"/>
        <v>1.7474370922646785E-2</v>
      </c>
      <c r="W33" s="248">
        <f t="shared" si="9"/>
        <v>8.792497069167643E-2</v>
      </c>
      <c r="X33" s="249">
        <v>-0.23</v>
      </c>
    </row>
    <row r="34" spans="1:24">
      <c r="A34" s="130">
        <v>31</v>
      </c>
      <c r="B34" s="36" t="s">
        <v>574</v>
      </c>
      <c r="C34" s="133" t="s">
        <v>45</v>
      </c>
      <c r="D34" s="7" t="s">
        <v>48</v>
      </c>
      <c r="E34" s="4" t="s">
        <v>17</v>
      </c>
      <c r="F34" s="136">
        <v>4825</v>
      </c>
      <c r="G34" s="247">
        <v>2404</v>
      </c>
      <c r="H34" s="247">
        <v>2421</v>
      </c>
      <c r="I34" s="239">
        <f t="shared" si="0"/>
        <v>2.4313686363020216E-3</v>
      </c>
      <c r="J34" s="169">
        <v>849</v>
      </c>
      <c r="K34" s="85">
        <f t="shared" si="1"/>
        <v>0.17595854922279794</v>
      </c>
      <c r="L34" s="169">
        <v>2882</v>
      </c>
      <c r="M34" s="85">
        <f t="shared" si="2"/>
        <v>0.59730569948186529</v>
      </c>
      <c r="N34" s="169">
        <v>1094</v>
      </c>
      <c r="O34" s="85">
        <f t="shared" si="3"/>
        <v>0.2267357512953368</v>
      </c>
      <c r="P34" s="240">
        <f t="shared" si="4"/>
        <v>37.959750173490633</v>
      </c>
      <c r="Q34" s="168">
        <f t="shared" si="5"/>
        <v>67.41845940319223</v>
      </c>
      <c r="R34" s="70">
        <v>328</v>
      </c>
      <c r="S34" s="85">
        <f t="shared" si="6"/>
        <v>6.7979274611398965E-2</v>
      </c>
      <c r="T34" s="85">
        <f t="shared" si="7"/>
        <v>0.29981718464351004</v>
      </c>
      <c r="U34" s="247">
        <v>85</v>
      </c>
      <c r="V34" s="85">
        <f t="shared" si="8"/>
        <v>1.7616580310880828E-2</v>
      </c>
      <c r="W34" s="248">
        <f t="shared" si="9"/>
        <v>7.7696526508226685E-2</v>
      </c>
      <c r="X34" s="249">
        <v>-5.17</v>
      </c>
    </row>
    <row r="35" spans="1:24" ht="25.5">
      <c r="A35" s="130">
        <v>32</v>
      </c>
      <c r="B35" s="36" t="s">
        <v>575</v>
      </c>
      <c r="C35" s="133" t="s">
        <v>45</v>
      </c>
      <c r="D35" s="7" t="s">
        <v>49</v>
      </c>
      <c r="E35" s="4" t="s">
        <v>17</v>
      </c>
      <c r="F35" s="136">
        <v>3962</v>
      </c>
      <c r="G35" s="247">
        <v>1962</v>
      </c>
      <c r="H35" s="247">
        <v>2000</v>
      </c>
      <c r="I35" s="239">
        <f t="shared" si="0"/>
        <v>1.996493790057743E-3</v>
      </c>
      <c r="J35" s="169">
        <v>744</v>
      </c>
      <c r="K35" s="85">
        <f t="shared" si="1"/>
        <v>0.18778394750126198</v>
      </c>
      <c r="L35" s="169">
        <v>2387</v>
      </c>
      <c r="M35" s="85">
        <f t="shared" si="2"/>
        <v>0.6024734982332155</v>
      </c>
      <c r="N35" s="169">
        <v>831</v>
      </c>
      <c r="O35" s="85">
        <f t="shared" si="3"/>
        <v>0.20974255426552246</v>
      </c>
      <c r="P35" s="240">
        <f t="shared" si="4"/>
        <v>34.813573523250938</v>
      </c>
      <c r="Q35" s="168">
        <f t="shared" si="5"/>
        <v>65.982404692082113</v>
      </c>
      <c r="R35" s="70">
        <v>263</v>
      </c>
      <c r="S35" s="85">
        <f t="shared" si="6"/>
        <v>6.6380615850580513E-2</v>
      </c>
      <c r="T35" s="85">
        <f t="shared" si="7"/>
        <v>0.31648616125150419</v>
      </c>
      <c r="U35" s="247">
        <v>88</v>
      </c>
      <c r="V35" s="85">
        <f t="shared" si="8"/>
        <v>2.221100454316002E-2</v>
      </c>
      <c r="W35" s="248">
        <f t="shared" si="9"/>
        <v>0.10589651022864019</v>
      </c>
      <c r="X35" s="249">
        <v>-5.58</v>
      </c>
    </row>
    <row r="36" spans="1:24">
      <c r="A36" s="130">
        <v>33</v>
      </c>
      <c r="B36" s="36" t="s">
        <v>576</v>
      </c>
      <c r="C36" s="133" t="s">
        <v>45</v>
      </c>
      <c r="D36" s="7" t="s">
        <v>50</v>
      </c>
      <c r="E36" s="4" t="s">
        <v>17</v>
      </c>
      <c r="F36" s="136">
        <v>5151</v>
      </c>
      <c r="G36" s="247">
        <v>2568</v>
      </c>
      <c r="H36" s="247">
        <v>2583</v>
      </c>
      <c r="I36" s="239">
        <f t="shared" ref="I36:I67" si="10">F36/$F$149</f>
        <v>2.595643491314345E-3</v>
      </c>
      <c r="J36" s="169">
        <v>1062</v>
      </c>
      <c r="K36" s="85">
        <f t="shared" ref="K36:K67" si="11">J36/F36</f>
        <v>0.20617355853232383</v>
      </c>
      <c r="L36" s="169">
        <v>3067</v>
      </c>
      <c r="M36" s="85">
        <f t="shared" ref="M36:M67" si="12">L36/F36</f>
        <v>0.59541836536594839</v>
      </c>
      <c r="N36" s="169">
        <v>1022</v>
      </c>
      <c r="O36" s="85">
        <f t="shared" ref="O36:O67" si="13">N36/F36</f>
        <v>0.19840807610172781</v>
      </c>
      <c r="P36" s="240">
        <f t="shared" ref="P36:P67" si="14">N36/L36*100</f>
        <v>33.322464949462017</v>
      </c>
      <c r="Q36" s="168">
        <f t="shared" ref="Q36:Q67" si="15">((J36+N36)/L36)*100</f>
        <v>67.949135963482235</v>
      </c>
      <c r="R36" s="70">
        <v>307</v>
      </c>
      <c r="S36" s="85">
        <f t="shared" ref="S36:S67" si="16">R36/F36</f>
        <v>5.9600077654824307E-2</v>
      </c>
      <c r="T36" s="85">
        <f t="shared" ref="T36:T67" si="17">R36/N36</f>
        <v>0.30039138943248533</v>
      </c>
      <c r="U36" s="247">
        <v>89</v>
      </c>
      <c r="V36" s="85">
        <f t="shared" ref="V36:V67" si="18">U36/F36</f>
        <v>1.7278198408076102E-2</v>
      </c>
      <c r="W36" s="248">
        <f t="shared" ref="W36:W67" si="19">U36/N36</f>
        <v>8.708414872798434E-2</v>
      </c>
      <c r="X36" s="249">
        <v>-3.09</v>
      </c>
    </row>
    <row r="37" spans="1:24">
      <c r="A37" s="130">
        <v>34</v>
      </c>
      <c r="B37" s="36" t="s">
        <v>577</v>
      </c>
      <c r="C37" s="133" t="s">
        <v>45</v>
      </c>
      <c r="D37" s="7" t="s">
        <v>51</v>
      </c>
      <c r="E37" s="4" t="s">
        <v>17</v>
      </c>
      <c r="F37" s="136">
        <v>6625</v>
      </c>
      <c r="G37" s="247">
        <v>3428</v>
      </c>
      <c r="H37" s="247">
        <v>3197</v>
      </c>
      <c r="I37" s="239">
        <f t="shared" si="10"/>
        <v>3.3384077130571804E-3</v>
      </c>
      <c r="J37" s="169">
        <v>1279</v>
      </c>
      <c r="K37" s="85">
        <f t="shared" si="11"/>
        <v>0.19305660377358491</v>
      </c>
      <c r="L37" s="169">
        <v>3876</v>
      </c>
      <c r="M37" s="85">
        <f t="shared" si="12"/>
        <v>0.58505660377358493</v>
      </c>
      <c r="N37" s="169">
        <v>1470</v>
      </c>
      <c r="O37" s="85">
        <f t="shared" si="13"/>
        <v>0.22188679245283019</v>
      </c>
      <c r="P37" s="240">
        <f t="shared" si="14"/>
        <v>37.925696594427244</v>
      </c>
      <c r="Q37" s="168">
        <f t="shared" si="15"/>
        <v>70.923632610939109</v>
      </c>
      <c r="R37" s="70">
        <v>460</v>
      </c>
      <c r="S37" s="85">
        <f t="shared" si="16"/>
        <v>6.9433962264150939E-2</v>
      </c>
      <c r="T37" s="85">
        <f t="shared" si="17"/>
        <v>0.31292517006802723</v>
      </c>
      <c r="U37" s="247">
        <v>124</v>
      </c>
      <c r="V37" s="85">
        <f t="shared" si="18"/>
        <v>1.8716981132075473E-2</v>
      </c>
      <c r="W37" s="248">
        <f t="shared" si="19"/>
        <v>8.4353741496598633E-2</v>
      </c>
      <c r="X37" s="249">
        <v>-0.75</v>
      </c>
    </row>
    <row r="38" spans="1:24" ht="25.5">
      <c r="A38" s="130">
        <v>35</v>
      </c>
      <c r="B38" s="36" t="s">
        <v>578</v>
      </c>
      <c r="C38" s="133" t="s">
        <v>52</v>
      </c>
      <c r="D38" s="7" t="s">
        <v>53</v>
      </c>
      <c r="E38" s="4" t="s">
        <v>17</v>
      </c>
      <c r="F38" s="136">
        <v>3819</v>
      </c>
      <c r="G38" s="247">
        <v>1891</v>
      </c>
      <c r="H38" s="247">
        <v>1928</v>
      </c>
      <c r="I38" s="239">
        <f t="shared" si="10"/>
        <v>1.9244345745155279E-3</v>
      </c>
      <c r="J38" s="169">
        <v>690</v>
      </c>
      <c r="K38" s="85">
        <f t="shared" si="11"/>
        <v>0.18067556952081698</v>
      </c>
      <c r="L38" s="169">
        <v>2320</v>
      </c>
      <c r="M38" s="85">
        <f t="shared" si="12"/>
        <v>0.60748887143231212</v>
      </c>
      <c r="N38" s="169">
        <v>809</v>
      </c>
      <c r="O38" s="85">
        <f t="shared" si="13"/>
        <v>0.2118355590468709</v>
      </c>
      <c r="P38" s="240">
        <f t="shared" si="14"/>
        <v>34.870689655172413</v>
      </c>
      <c r="Q38" s="168">
        <f t="shared" si="15"/>
        <v>64.612068965517238</v>
      </c>
      <c r="R38" s="70">
        <v>260</v>
      </c>
      <c r="S38" s="85">
        <f t="shared" si="16"/>
        <v>6.8080649384655675E-2</v>
      </c>
      <c r="T38" s="85">
        <f t="shared" si="17"/>
        <v>0.32138442521631644</v>
      </c>
      <c r="U38" s="247">
        <v>71</v>
      </c>
      <c r="V38" s="85">
        <f t="shared" si="18"/>
        <v>1.8591254255040587E-2</v>
      </c>
      <c r="W38" s="248">
        <f t="shared" si="19"/>
        <v>8.7762669962917178E-2</v>
      </c>
      <c r="X38" s="249">
        <v>-2.61</v>
      </c>
    </row>
    <row r="39" spans="1:24" ht="25.5">
      <c r="A39" s="130">
        <v>36</v>
      </c>
      <c r="B39" s="36" t="s">
        <v>579</v>
      </c>
      <c r="C39" s="133" t="s">
        <v>52</v>
      </c>
      <c r="D39" s="7" t="s">
        <v>54</v>
      </c>
      <c r="E39" s="4" t="s">
        <v>16</v>
      </c>
      <c r="F39" s="136">
        <v>11122</v>
      </c>
      <c r="G39" s="247">
        <v>5825</v>
      </c>
      <c r="H39" s="247">
        <v>5297</v>
      </c>
      <c r="I39" s="239">
        <f t="shared" si="10"/>
        <v>5.6044936731504845E-3</v>
      </c>
      <c r="J39" s="169">
        <v>1857</v>
      </c>
      <c r="K39" s="85">
        <f t="shared" si="11"/>
        <v>0.16696637295450459</v>
      </c>
      <c r="L39" s="169">
        <v>6435</v>
      </c>
      <c r="M39" s="85">
        <f t="shared" si="12"/>
        <v>0.57858298867110236</v>
      </c>
      <c r="N39" s="169">
        <v>2830</v>
      </c>
      <c r="O39" s="85">
        <f t="shared" si="13"/>
        <v>0.25445063837439308</v>
      </c>
      <c r="P39" s="240">
        <f t="shared" si="14"/>
        <v>43.978243978243981</v>
      </c>
      <c r="Q39" s="168">
        <f t="shared" si="15"/>
        <v>72.836052836052829</v>
      </c>
      <c r="R39" s="70">
        <v>899</v>
      </c>
      <c r="S39" s="85">
        <f t="shared" si="16"/>
        <v>8.0830785829886717E-2</v>
      </c>
      <c r="T39" s="85">
        <f t="shared" si="17"/>
        <v>0.3176678445229682</v>
      </c>
      <c r="U39" s="247">
        <v>220</v>
      </c>
      <c r="V39" s="85">
        <f t="shared" si="18"/>
        <v>1.9780614997302642E-2</v>
      </c>
      <c r="W39" s="248">
        <f t="shared" si="19"/>
        <v>7.7738515901060068E-2</v>
      </c>
      <c r="X39" s="249">
        <v>-6.25</v>
      </c>
    </row>
    <row r="40" spans="1:24" ht="25.5">
      <c r="A40" s="130">
        <v>37</v>
      </c>
      <c r="B40" s="36" t="s">
        <v>580</v>
      </c>
      <c r="C40" s="133" t="s">
        <v>52</v>
      </c>
      <c r="D40" s="7" t="s">
        <v>54</v>
      </c>
      <c r="E40" s="4" t="s">
        <v>17</v>
      </c>
      <c r="F40" s="136">
        <v>8881</v>
      </c>
      <c r="G40" s="247">
        <v>4428</v>
      </c>
      <c r="H40" s="247">
        <v>4453</v>
      </c>
      <c r="I40" s="239">
        <f t="shared" si="10"/>
        <v>4.4752300225903117E-3</v>
      </c>
      <c r="J40" s="169">
        <v>1749</v>
      </c>
      <c r="K40" s="85">
        <f t="shared" si="11"/>
        <v>0.1969372818376309</v>
      </c>
      <c r="L40" s="169">
        <v>5410</v>
      </c>
      <c r="M40" s="85">
        <f t="shared" si="12"/>
        <v>0.60916563450061934</v>
      </c>
      <c r="N40" s="169">
        <v>1722</v>
      </c>
      <c r="O40" s="85">
        <f t="shared" si="13"/>
        <v>0.19389708366174979</v>
      </c>
      <c r="P40" s="240">
        <f t="shared" si="14"/>
        <v>31.829944547134936</v>
      </c>
      <c r="Q40" s="168">
        <f t="shared" si="15"/>
        <v>64.158964879852121</v>
      </c>
      <c r="R40" s="70">
        <v>520</v>
      </c>
      <c r="S40" s="85">
        <f t="shared" si="16"/>
        <v>5.8551964868821076E-2</v>
      </c>
      <c r="T40" s="85">
        <f t="shared" si="17"/>
        <v>0.30197444831591175</v>
      </c>
      <c r="U40" s="247">
        <v>156</v>
      </c>
      <c r="V40" s="85">
        <f t="shared" si="18"/>
        <v>1.7565589460646323E-2</v>
      </c>
      <c r="W40" s="248">
        <f t="shared" si="19"/>
        <v>9.0592334494773524E-2</v>
      </c>
      <c r="X40" s="249">
        <v>-2.14</v>
      </c>
    </row>
    <row r="41" spans="1:24" ht="25.5">
      <c r="A41" s="130">
        <v>38</v>
      </c>
      <c r="B41" s="36" t="s">
        <v>581</v>
      </c>
      <c r="C41" s="133" t="s">
        <v>52</v>
      </c>
      <c r="D41" s="7" t="s">
        <v>55</v>
      </c>
      <c r="E41" s="4" t="s">
        <v>31</v>
      </c>
      <c r="F41" s="136">
        <v>11083</v>
      </c>
      <c r="G41" s="247">
        <v>5592</v>
      </c>
      <c r="H41" s="247">
        <v>5491</v>
      </c>
      <c r="I41" s="239">
        <f t="shared" si="10"/>
        <v>5.5848411598207895E-3</v>
      </c>
      <c r="J41" s="169">
        <v>2091</v>
      </c>
      <c r="K41" s="85">
        <f t="shared" si="11"/>
        <v>0.18866732834070199</v>
      </c>
      <c r="L41" s="169">
        <v>6527</v>
      </c>
      <c r="M41" s="85">
        <f t="shared" si="12"/>
        <v>0.58891996751782005</v>
      </c>
      <c r="N41" s="169">
        <v>2465</v>
      </c>
      <c r="O41" s="85">
        <f t="shared" si="13"/>
        <v>0.22241270414147793</v>
      </c>
      <c r="P41" s="240">
        <f t="shared" si="14"/>
        <v>37.766201930442776</v>
      </c>
      <c r="Q41" s="168">
        <f t="shared" si="15"/>
        <v>69.802359430059752</v>
      </c>
      <c r="R41" s="70">
        <v>834</v>
      </c>
      <c r="S41" s="85">
        <f t="shared" si="16"/>
        <v>7.5250383470179552E-2</v>
      </c>
      <c r="T41" s="85">
        <f t="shared" si="17"/>
        <v>0.33833671399594323</v>
      </c>
      <c r="U41" s="247">
        <v>249</v>
      </c>
      <c r="V41" s="85">
        <f t="shared" si="18"/>
        <v>2.2466841108003247E-2</v>
      </c>
      <c r="W41" s="248">
        <f t="shared" si="19"/>
        <v>0.10101419878296146</v>
      </c>
      <c r="X41" s="249">
        <v>-3.68</v>
      </c>
    </row>
    <row r="42" spans="1:24" ht="25.5">
      <c r="A42" s="130">
        <v>39</v>
      </c>
      <c r="B42" s="36" t="s">
        <v>582</v>
      </c>
      <c r="C42" s="133" t="s">
        <v>52</v>
      </c>
      <c r="D42" s="7" t="s">
        <v>56</v>
      </c>
      <c r="E42" s="4" t="s">
        <v>17</v>
      </c>
      <c r="F42" s="136">
        <v>3914</v>
      </c>
      <c r="G42" s="247">
        <v>1951</v>
      </c>
      <c r="H42" s="247">
        <v>1963</v>
      </c>
      <c r="I42" s="239">
        <f t="shared" si="10"/>
        <v>1.9723060813442721E-3</v>
      </c>
      <c r="J42" s="169">
        <v>787</v>
      </c>
      <c r="K42" s="85">
        <f t="shared" si="11"/>
        <v>0.20107307102708227</v>
      </c>
      <c r="L42" s="169">
        <v>2271</v>
      </c>
      <c r="M42" s="85">
        <f t="shared" si="12"/>
        <v>0.58022483392948387</v>
      </c>
      <c r="N42" s="169">
        <v>856</v>
      </c>
      <c r="O42" s="85">
        <f t="shared" si="13"/>
        <v>0.21870209504343383</v>
      </c>
      <c r="P42" s="240">
        <f t="shared" si="14"/>
        <v>37.69264641127257</v>
      </c>
      <c r="Q42" s="168">
        <f t="shared" si="15"/>
        <v>72.346983707617781</v>
      </c>
      <c r="R42" s="70">
        <v>258</v>
      </c>
      <c r="S42" s="85">
        <f t="shared" si="16"/>
        <v>6.5917220235053656E-2</v>
      </c>
      <c r="T42" s="85">
        <f t="shared" si="17"/>
        <v>0.30140186915887851</v>
      </c>
      <c r="U42" s="247">
        <v>89</v>
      </c>
      <c r="V42" s="85">
        <f t="shared" si="18"/>
        <v>2.2738886050076648E-2</v>
      </c>
      <c r="W42" s="248">
        <f t="shared" si="19"/>
        <v>0.10397196261682243</v>
      </c>
      <c r="X42" s="249">
        <v>-3.05</v>
      </c>
    </row>
    <row r="43" spans="1:24" ht="25.5">
      <c r="A43" s="130">
        <v>40</v>
      </c>
      <c r="B43" s="36" t="s">
        <v>583</v>
      </c>
      <c r="C43" s="133" t="s">
        <v>52</v>
      </c>
      <c r="D43" s="7" t="s">
        <v>57</v>
      </c>
      <c r="E43" s="4" t="s">
        <v>17</v>
      </c>
      <c r="F43" s="136">
        <v>4179</v>
      </c>
      <c r="G43" s="247">
        <v>2038</v>
      </c>
      <c r="H43" s="247">
        <v>2141</v>
      </c>
      <c r="I43" s="239">
        <f t="shared" si="10"/>
        <v>2.1058423898665593E-3</v>
      </c>
      <c r="J43" s="169">
        <v>798</v>
      </c>
      <c r="K43" s="85">
        <f t="shared" si="11"/>
        <v>0.19095477386934673</v>
      </c>
      <c r="L43" s="169">
        <v>2487</v>
      </c>
      <c r="M43" s="85">
        <f t="shared" si="12"/>
        <v>0.59511844938980618</v>
      </c>
      <c r="N43" s="169">
        <v>894</v>
      </c>
      <c r="O43" s="85">
        <f t="shared" si="13"/>
        <v>0.21392677674084709</v>
      </c>
      <c r="P43" s="240">
        <f t="shared" si="14"/>
        <v>35.946924004825092</v>
      </c>
      <c r="Q43" s="168">
        <f t="shared" si="15"/>
        <v>68.033775633293132</v>
      </c>
      <c r="R43" s="70">
        <v>303</v>
      </c>
      <c r="S43" s="85">
        <f t="shared" si="16"/>
        <v>7.2505384063173015E-2</v>
      </c>
      <c r="T43" s="85">
        <f t="shared" si="17"/>
        <v>0.33892617449664431</v>
      </c>
      <c r="U43" s="247">
        <v>88</v>
      </c>
      <c r="V43" s="85">
        <f t="shared" si="18"/>
        <v>2.1057669298875328E-2</v>
      </c>
      <c r="W43" s="248">
        <f t="shared" si="19"/>
        <v>9.8434004474272932E-2</v>
      </c>
      <c r="X43" s="249">
        <v>-0.24</v>
      </c>
    </row>
    <row r="44" spans="1:24">
      <c r="A44" s="130">
        <v>41</v>
      </c>
      <c r="B44" s="36" t="s">
        <v>584</v>
      </c>
      <c r="C44" s="133" t="s">
        <v>58</v>
      </c>
      <c r="D44" s="7" t="s">
        <v>59</v>
      </c>
      <c r="E44" s="4" t="s">
        <v>17</v>
      </c>
      <c r="F44" s="136">
        <v>13908</v>
      </c>
      <c r="G44" s="247">
        <v>6971</v>
      </c>
      <c r="H44" s="247">
        <v>6937</v>
      </c>
      <c r="I44" s="239">
        <f t="shared" si="10"/>
        <v>7.0083885997281907E-3</v>
      </c>
      <c r="J44" s="169">
        <v>2969</v>
      </c>
      <c r="K44" s="85">
        <f t="shared" si="11"/>
        <v>0.21347425941903941</v>
      </c>
      <c r="L44" s="169">
        <v>8481</v>
      </c>
      <c r="M44" s="85">
        <f t="shared" si="12"/>
        <v>0.60979292493528903</v>
      </c>
      <c r="N44" s="169">
        <v>2458</v>
      </c>
      <c r="O44" s="85">
        <f t="shared" si="13"/>
        <v>0.17673281564567156</v>
      </c>
      <c r="P44" s="240">
        <f t="shared" si="14"/>
        <v>28.982431317061668</v>
      </c>
      <c r="Q44" s="168">
        <f t="shared" si="15"/>
        <v>63.99009550760524</v>
      </c>
      <c r="R44" s="70">
        <v>691</v>
      </c>
      <c r="S44" s="85">
        <f t="shared" si="16"/>
        <v>4.9683635317802705E-2</v>
      </c>
      <c r="T44" s="85">
        <f t="shared" si="17"/>
        <v>0.28112286411716841</v>
      </c>
      <c r="U44" s="247">
        <v>129</v>
      </c>
      <c r="V44" s="85">
        <f t="shared" si="18"/>
        <v>9.2752372735116478E-3</v>
      </c>
      <c r="W44" s="248">
        <f t="shared" si="19"/>
        <v>5.2481692432872255E-2</v>
      </c>
      <c r="X44" s="249">
        <v>-2.0299999999999998</v>
      </c>
    </row>
    <row r="45" spans="1:24">
      <c r="A45" s="130">
        <v>42</v>
      </c>
      <c r="B45" s="36" t="s">
        <v>585</v>
      </c>
      <c r="C45" s="133" t="s">
        <v>58</v>
      </c>
      <c r="D45" s="7" t="s">
        <v>60</v>
      </c>
      <c r="E45" s="4" t="s">
        <v>17</v>
      </c>
      <c r="F45" s="136">
        <v>5976</v>
      </c>
      <c r="G45" s="247">
        <v>2977</v>
      </c>
      <c r="H45" s="247">
        <v>2999</v>
      </c>
      <c r="I45" s="239">
        <f t="shared" si="10"/>
        <v>3.0113697348271261E-3</v>
      </c>
      <c r="J45" s="169">
        <v>1118</v>
      </c>
      <c r="K45" s="85">
        <f t="shared" si="11"/>
        <v>0.18708165997322623</v>
      </c>
      <c r="L45" s="169">
        <v>3445</v>
      </c>
      <c r="M45" s="85">
        <f t="shared" si="12"/>
        <v>0.57647255689424359</v>
      </c>
      <c r="N45" s="169">
        <v>1413</v>
      </c>
      <c r="O45" s="85">
        <f t="shared" si="13"/>
        <v>0.23644578313253012</v>
      </c>
      <c r="P45" s="240">
        <f t="shared" si="14"/>
        <v>41.015965166908565</v>
      </c>
      <c r="Q45" s="168">
        <f t="shared" si="15"/>
        <v>73.468795355587815</v>
      </c>
      <c r="R45" s="70">
        <v>444</v>
      </c>
      <c r="S45" s="85">
        <f t="shared" si="16"/>
        <v>7.4297188755020074E-2</v>
      </c>
      <c r="T45" s="85">
        <f t="shared" si="17"/>
        <v>0.31422505307855625</v>
      </c>
      <c r="U45" s="247">
        <v>115</v>
      </c>
      <c r="V45" s="85">
        <f t="shared" si="18"/>
        <v>1.9243641231593039E-2</v>
      </c>
      <c r="W45" s="248">
        <f t="shared" si="19"/>
        <v>8.1387119603680114E-2</v>
      </c>
      <c r="X45" s="249">
        <v>-4.18</v>
      </c>
    </row>
    <row r="46" spans="1:24" ht="25.5">
      <c r="A46" s="130">
        <v>43</v>
      </c>
      <c r="B46" s="36" t="s">
        <v>586</v>
      </c>
      <c r="C46" s="133" t="s">
        <v>58</v>
      </c>
      <c r="D46" s="7" t="s">
        <v>61</v>
      </c>
      <c r="E46" s="4" t="s">
        <v>31</v>
      </c>
      <c r="F46" s="136">
        <v>7228</v>
      </c>
      <c r="G46" s="247">
        <v>3633</v>
      </c>
      <c r="H46" s="247">
        <v>3595</v>
      </c>
      <c r="I46" s="239">
        <f t="shared" si="10"/>
        <v>3.6422658037701585E-3</v>
      </c>
      <c r="J46" s="169">
        <v>1413</v>
      </c>
      <c r="K46" s="85">
        <f t="shared" si="11"/>
        <v>0.19548976203652463</v>
      </c>
      <c r="L46" s="169">
        <v>4166</v>
      </c>
      <c r="M46" s="85">
        <f t="shared" si="12"/>
        <v>0.57636967349197565</v>
      </c>
      <c r="N46" s="169">
        <v>1649</v>
      </c>
      <c r="O46" s="85">
        <f t="shared" si="13"/>
        <v>0.22814056447149972</v>
      </c>
      <c r="P46" s="240">
        <f t="shared" si="14"/>
        <v>39.582333173307724</v>
      </c>
      <c r="Q46" s="168">
        <f t="shared" si="15"/>
        <v>73.499759961593853</v>
      </c>
      <c r="R46" s="70">
        <v>540</v>
      </c>
      <c r="S46" s="85">
        <f t="shared" si="16"/>
        <v>7.4709463198671833E-2</v>
      </c>
      <c r="T46" s="85">
        <f t="shared" si="17"/>
        <v>0.32747119466343239</v>
      </c>
      <c r="U46" s="247">
        <v>141</v>
      </c>
      <c r="V46" s="85">
        <f t="shared" si="18"/>
        <v>1.9507470946319869E-2</v>
      </c>
      <c r="W46" s="248">
        <f t="shared" si="19"/>
        <v>8.550636749545179E-2</v>
      </c>
      <c r="X46" s="249">
        <v>-5.51</v>
      </c>
    </row>
    <row r="47" spans="1:24" ht="25.5">
      <c r="A47" s="130">
        <v>44</v>
      </c>
      <c r="B47" s="36" t="s">
        <v>587</v>
      </c>
      <c r="C47" s="133" t="s">
        <v>58</v>
      </c>
      <c r="D47" s="7" t="s">
        <v>62</v>
      </c>
      <c r="E47" s="4" t="s">
        <v>31</v>
      </c>
      <c r="F47" s="136">
        <v>4390</v>
      </c>
      <c r="G47" s="247">
        <v>2219</v>
      </c>
      <c r="H47" s="247">
        <v>2171</v>
      </c>
      <c r="I47" s="239">
        <f t="shared" si="10"/>
        <v>2.2121675260861921E-3</v>
      </c>
      <c r="J47" s="169">
        <v>826</v>
      </c>
      <c r="K47" s="85">
        <f t="shared" si="11"/>
        <v>0.18815489749430525</v>
      </c>
      <c r="L47" s="169">
        <v>2647</v>
      </c>
      <c r="M47" s="85">
        <f t="shared" si="12"/>
        <v>0.60296127562642365</v>
      </c>
      <c r="N47" s="169">
        <v>917</v>
      </c>
      <c r="O47" s="85">
        <f t="shared" si="13"/>
        <v>0.20888382687927107</v>
      </c>
      <c r="P47" s="240">
        <f t="shared" si="14"/>
        <v>34.642992066490372</v>
      </c>
      <c r="Q47" s="168">
        <f t="shared" si="15"/>
        <v>65.848129958443522</v>
      </c>
      <c r="R47" s="70">
        <v>273</v>
      </c>
      <c r="S47" s="85">
        <f t="shared" si="16"/>
        <v>6.2186788154897497E-2</v>
      </c>
      <c r="T47" s="85">
        <f t="shared" si="17"/>
        <v>0.29770992366412213</v>
      </c>
      <c r="U47" s="247">
        <v>86</v>
      </c>
      <c r="V47" s="85">
        <f t="shared" si="18"/>
        <v>1.958997722095672E-2</v>
      </c>
      <c r="W47" s="248">
        <f t="shared" si="19"/>
        <v>9.3784078516902944E-2</v>
      </c>
      <c r="X47" s="249">
        <v>-3.64</v>
      </c>
    </row>
    <row r="48" spans="1:24">
      <c r="A48" s="130">
        <v>45</v>
      </c>
      <c r="B48" s="36" t="s">
        <v>588</v>
      </c>
      <c r="C48" s="133" t="s">
        <v>58</v>
      </c>
      <c r="D48" s="7" t="s">
        <v>63</v>
      </c>
      <c r="E48" s="4" t="s">
        <v>17</v>
      </c>
      <c r="F48" s="136">
        <v>3972</v>
      </c>
      <c r="G48" s="247">
        <v>1955</v>
      </c>
      <c r="H48" s="247">
        <v>2017</v>
      </c>
      <c r="I48" s="239">
        <f t="shared" si="10"/>
        <v>2.0015328960397163E-3</v>
      </c>
      <c r="J48" s="169">
        <v>819</v>
      </c>
      <c r="K48" s="85">
        <f t="shared" si="11"/>
        <v>0.20619335347432025</v>
      </c>
      <c r="L48" s="169">
        <v>2353</v>
      </c>
      <c r="M48" s="85">
        <f t="shared" si="12"/>
        <v>0.59239677744209462</v>
      </c>
      <c r="N48" s="169">
        <v>800</v>
      </c>
      <c r="O48" s="85">
        <f t="shared" si="13"/>
        <v>0.2014098690835851</v>
      </c>
      <c r="P48" s="240">
        <f t="shared" si="14"/>
        <v>33.99915002124947</v>
      </c>
      <c r="Q48" s="168">
        <f t="shared" si="15"/>
        <v>68.805779855503616</v>
      </c>
      <c r="R48" s="70">
        <v>238</v>
      </c>
      <c r="S48" s="85">
        <f t="shared" si="16"/>
        <v>5.9919436052366569E-2</v>
      </c>
      <c r="T48" s="85">
        <f t="shared" si="17"/>
        <v>0.29749999999999999</v>
      </c>
      <c r="U48" s="247">
        <v>62</v>
      </c>
      <c r="V48" s="85">
        <f t="shared" si="18"/>
        <v>1.5609264853977844E-2</v>
      </c>
      <c r="W48" s="248">
        <f t="shared" si="19"/>
        <v>7.7499999999999999E-2</v>
      </c>
      <c r="X48" s="249">
        <v>-3.8</v>
      </c>
    </row>
    <row r="49" spans="1:24" ht="25.5">
      <c r="A49" s="130">
        <v>46</v>
      </c>
      <c r="B49" s="36" t="s">
        <v>589</v>
      </c>
      <c r="C49" s="133" t="s">
        <v>58</v>
      </c>
      <c r="D49" s="7" t="s">
        <v>64</v>
      </c>
      <c r="E49" s="4" t="s">
        <v>17</v>
      </c>
      <c r="F49" s="136">
        <v>3649</v>
      </c>
      <c r="G49" s="247">
        <v>1779</v>
      </c>
      <c r="H49" s="247">
        <v>1870</v>
      </c>
      <c r="I49" s="239">
        <f t="shared" si="10"/>
        <v>1.8387697728219851E-3</v>
      </c>
      <c r="J49" s="169">
        <v>639</v>
      </c>
      <c r="K49" s="85">
        <f t="shared" si="11"/>
        <v>0.17511647026582625</v>
      </c>
      <c r="L49" s="169">
        <v>2207</v>
      </c>
      <c r="M49" s="85">
        <f t="shared" si="12"/>
        <v>0.60482323924362835</v>
      </c>
      <c r="N49" s="169">
        <v>803</v>
      </c>
      <c r="O49" s="85">
        <f t="shared" si="13"/>
        <v>0.22006029049054535</v>
      </c>
      <c r="P49" s="240">
        <f t="shared" si="14"/>
        <v>36.38423198912551</v>
      </c>
      <c r="Q49" s="168">
        <f t="shared" si="15"/>
        <v>65.337562301767107</v>
      </c>
      <c r="R49" s="70">
        <v>221</v>
      </c>
      <c r="S49" s="85">
        <f t="shared" si="16"/>
        <v>6.0564538229651958E-2</v>
      </c>
      <c r="T49" s="85">
        <f t="shared" si="17"/>
        <v>0.27521793275217932</v>
      </c>
      <c r="U49" s="247">
        <v>56</v>
      </c>
      <c r="V49" s="85">
        <f t="shared" si="18"/>
        <v>1.534667032063579E-2</v>
      </c>
      <c r="W49" s="248">
        <f t="shared" si="19"/>
        <v>6.9738480697384808E-2</v>
      </c>
      <c r="X49" s="249">
        <v>-5.14</v>
      </c>
    </row>
    <row r="50" spans="1:24" ht="25.5">
      <c r="A50" s="130">
        <v>47</v>
      </c>
      <c r="B50" s="36" t="s">
        <v>590</v>
      </c>
      <c r="C50" s="133" t="s">
        <v>65</v>
      </c>
      <c r="D50" s="7" t="s">
        <v>66</v>
      </c>
      <c r="E50" s="4" t="s">
        <v>17</v>
      </c>
      <c r="F50" s="136">
        <v>4909</v>
      </c>
      <c r="G50" s="247">
        <v>2493</v>
      </c>
      <c r="H50" s="247">
        <v>2416</v>
      </c>
      <c r="I50" s="239">
        <f t="shared" si="10"/>
        <v>2.4736971265505959E-3</v>
      </c>
      <c r="J50" s="169">
        <v>909</v>
      </c>
      <c r="K50" s="85">
        <f t="shared" si="11"/>
        <v>0.18517009574251375</v>
      </c>
      <c r="L50" s="169">
        <v>2898</v>
      </c>
      <c r="M50" s="85">
        <f t="shared" si="12"/>
        <v>0.59034426563454878</v>
      </c>
      <c r="N50" s="169">
        <v>1102</v>
      </c>
      <c r="O50" s="85">
        <f t="shared" si="13"/>
        <v>0.22448563862293747</v>
      </c>
      <c r="P50" s="240">
        <f t="shared" si="14"/>
        <v>38.026224982746719</v>
      </c>
      <c r="Q50" s="168">
        <f t="shared" si="15"/>
        <v>69.392684610075918</v>
      </c>
      <c r="R50" s="70">
        <v>364</v>
      </c>
      <c r="S50" s="85">
        <f t="shared" si="16"/>
        <v>7.4149521287431255E-2</v>
      </c>
      <c r="T50" s="85">
        <f t="shared" si="17"/>
        <v>0.33030852994555354</v>
      </c>
      <c r="U50" s="247">
        <v>99</v>
      </c>
      <c r="V50" s="85">
        <f t="shared" si="18"/>
        <v>2.0167040130372786E-2</v>
      </c>
      <c r="W50" s="248">
        <f t="shared" si="19"/>
        <v>8.9836660617059888E-2</v>
      </c>
      <c r="X50" s="249">
        <v>-1.43</v>
      </c>
    </row>
    <row r="51" spans="1:24" ht="25.5">
      <c r="A51" s="130">
        <v>48</v>
      </c>
      <c r="B51" s="36" t="s">
        <v>591</v>
      </c>
      <c r="C51" s="133" t="s">
        <v>65</v>
      </c>
      <c r="D51" s="7" t="s">
        <v>67</v>
      </c>
      <c r="E51" s="4" t="s">
        <v>31</v>
      </c>
      <c r="F51" s="136">
        <v>13466</v>
      </c>
      <c r="G51" s="247">
        <v>6795</v>
      </c>
      <c r="H51" s="247">
        <v>6671</v>
      </c>
      <c r="I51" s="239">
        <f t="shared" si="10"/>
        <v>6.7856601153249794E-3</v>
      </c>
      <c r="J51" s="169">
        <v>2343</v>
      </c>
      <c r="K51" s="85">
        <f t="shared" si="11"/>
        <v>0.17399376206742909</v>
      </c>
      <c r="L51" s="169">
        <v>7986</v>
      </c>
      <c r="M51" s="85">
        <f t="shared" si="12"/>
        <v>0.59304916084954695</v>
      </c>
      <c r="N51" s="169">
        <v>3137</v>
      </c>
      <c r="O51" s="85">
        <f t="shared" si="13"/>
        <v>0.23295707708302391</v>
      </c>
      <c r="P51" s="240">
        <f t="shared" si="14"/>
        <v>39.281242173804159</v>
      </c>
      <c r="Q51" s="168">
        <f t="shared" si="15"/>
        <v>68.620085149010762</v>
      </c>
      <c r="R51" s="70">
        <v>1034</v>
      </c>
      <c r="S51" s="85">
        <f t="shared" si="16"/>
        <v>7.6785979503935842E-2</v>
      </c>
      <c r="T51" s="85">
        <f t="shared" si="17"/>
        <v>0.3296142811603443</v>
      </c>
      <c r="U51" s="247">
        <v>250</v>
      </c>
      <c r="V51" s="85">
        <f t="shared" si="18"/>
        <v>1.8565275508688549E-2</v>
      </c>
      <c r="W51" s="248">
        <f t="shared" si="19"/>
        <v>7.9693975135479753E-2</v>
      </c>
      <c r="X51" s="249">
        <v>-7.24</v>
      </c>
    </row>
    <row r="52" spans="1:24">
      <c r="A52" s="130">
        <v>49</v>
      </c>
      <c r="B52" s="36" t="s">
        <v>592</v>
      </c>
      <c r="C52" s="133" t="s">
        <v>65</v>
      </c>
      <c r="D52" s="7" t="s">
        <v>68</v>
      </c>
      <c r="E52" s="4" t="s">
        <v>16</v>
      </c>
      <c r="F52" s="136">
        <v>66543</v>
      </c>
      <c r="G52" s="247">
        <v>35427</v>
      </c>
      <c r="H52" s="247">
        <v>31116</v>
      </c>
      <c r="I52" s="239">
        <f t="shared" si="10"/>
        <v>3.3531722935843618E-2</v>
      </c>
      <c r="J52" s="169">
        <v>10149</v>
      </c>
      <c r="K52" s="85">
        <f t="shared" si="11"/>
        <v>0.15251792074297824</v>
      </c>
      <c r="L52" s="169">
        <v>37389</v>
      </c>
      <c r="M52" s="85">
        <f t="shared" si="12"/>
        <v>0.56187728235877554</v>
      </c>
      <c r="N52" s="169">
        <v>19005</v>
      </c>
      <c r="O52" s="85">
        <f t="shared" si="13"/>
        <v>0.28560479689824625</v>
      </c>
      <c r="P52" s="240">
        <f t="shared" si="14"/>
        <v>50.830458156142178</v>
      </c>
      <c r="Q52" s="168">
        <f t="shared" si="15"/>
        <v>77.974805424055205</v>
      </c>
      <c r="R52" s="70">
        <v>6427</v>
      </c>
      <c r="S52" s="85">
        <f t="shared" si="16"/>
        <v>9.6584163623521638E-2</v>
      </c>
      <c r="T52" s="85">
        <f t="shared" si="17"/>
        <v>0.3381741646935017</v>
      </c>
      <c r="U52" s="247">
        <v>1537</v>
      </c>
      <c r="V52" s="85">
        <f t="shared" si="18"/>
        <v>2.3097846505267271E-2</v>
      </c>
      <c r="W52" s="248">
        <f t="shared" si="19"/>
        <v>8.0873454354117344E-2</v>
      </c>
      <c r="X52" s="249">
        <v>-8.7899999999999991</v>
      </c>
    </row>
    <row r="53" spans="1:24">
      <c r="A53" s="130">
        <v>50</v>
      </c>
      <c r="B53" s="36" t="s">
        <v>593</v>
      </c>
      <c r="C53" s="133" t="s">
        <v>65</v>
      </c>
      <c r="D53" s="7" t="s">
        <v>68</v>
      </c>
      <c r="E53" s="4" t="s">
        <v>17</v>
      </c>
      <c r="F53" s="136">
        <v>11948</v>
      </c>
      <c r="G53" s="247">
        <v>6006</v>
      </c>
      <c r="H53" s="247">
        <v>5942</v>
      </c>
      <c r="I53" s="239">
        <f t="shared" si="10"/>
        <v>6.0207238272614629E-3</v>
      </c>
      <c r="J53" s="169">
        <v>2244</v>
      </c>
      <c r="K53" s="85">
        <f t="shared" si="11"/>
        <v>0.18781386006026113</v>
      </c>
      <c r="L53" s="169">
        <v>7249</v>
      </c>
      <c r="M53" s="85">
        <f t="shared" si="12"/>
        <v>0.60671242048878471</v>
      </c>
      <c r="N53" s="169">
        <v>2455</v>
      </c>
      <c r="O53" s="85">
        <f t="shared" si="13"/>
        <v>0.20547371945095413</v>
      </c>
      <c r="P53" s="240">
        <f t="shared" si="14"/>
        <v>33.86674024003311</v>
      </c>
      <c r="Q53" s="168">
        <f t="shared" si="15"/>
        <v>64.822734170230376</v>
      </c>
      <c r="R53" s="70">
        <v>763</v>
      </c>
      <c r="S53" s="85">
        <f t="shared" si="16"/>
        <v>6.3860060261131571E-2</v>
      </c>
      <c r="T53" s="85">
        <f t="shared" si="17"/>
        <v>0.31079429735234215</v>
      </c>
      <c r="U53" s="247">
        <v>185</v>
      </c>
      <c r="V53" s="85">
        <f t="shared" si="18"/>
        <v>1.5483762972882491E-2</v>
      </c>
      <c r="W53" s="248">
        <f t="shared" si="19"/>
        <v>7.5356415478615074E-2</v>
      </c>
      <c r="X53" s="249">
        <v>-6.35</v>
      </c>
    </row>
    <row r="54" spans="1:24" ht="25.5">
      <c r="A54" s="130">
        <v>51</v>
      </c>
      <c r="B54" s="36" t="s">
        <v>594</v>
      </c>
      <c r="C54" s="133" t="s">
        <v>65</v>
      </c>
      <c r="D54" s="7" t="s">
        <v>69</v>
      </c>
      <c r="E54" s="4" t="s">
        <v>31</v>
      </c>
      <c r="F54" s="136">
        <v>12301</v>
      </c>
      <c r="G54" s="247">
        <v>6311</v>
      </c>
      <c r="H54" s="247">
        <v>5990</v>
      </c>
      <c r="I54" s="239">
        <f t="shared" si="10"/>
        <v>6.1986042684251128E-3</v>
      </c>
      <c r="J54" s="169">
        <v>2055</v>
      </c>
      <c r="K54" s="85">
        <f t="shared" si="11"/>
        <v>0.16705958865132917</v>
      </c>
      <c r="L54" s="169">
        <v>7291</v>
      </c>
      <c r="M54" s="85">
        <f t="shared" si="12"/>
        <v>0.59271603934639461</v>
      </c>
      <c r="N54" s="169">
        <v>2955</v>
      </c>
      <c r="O54" s="85">
        <f t="shared" si="13"/>
        <v>0.24022437200227623</v>
      </c>
      <c r="P54" s="240">
        <f t="shared" si="14"/>
        <v>40.529419832670413</v>
      </c>
      <c r="Q54" s="168">
        <f t="shared" si="15"/>
        <v>68.714853929502127</v>
      </c>
      <c r="R54" s="70">
        <v>944</v>
      </c>
      <c r="S54" s="85">
        <f t="shared" si="16"/>
        <v>7.6741728314771163E-2</v>
      </c>
      <c r="T54" s="85">
        <f t="shared" si="17"/>
        <v>0.31945854483925551</v>
      </c>
      <c r="U54" s="247">
        <v>273</v>
      </c>
      <c r="V54" s="85">
        <f t="shared" si="18"/>
        <v>2.2193317616453948E-2</v>
      </c>
      <c r="W54" s="248">
        <f t="shared" si="19"/>
        <v>9.2385786802030453E-2</v>
      </c>
      <c r="X54" s="249">
        <v>-6.72</v>
      </c>
    </row>
    <row r="55" spans="1:24" ht="25.5">
      <c r="A55" s="130">
        <v>52</v>
      </c>
      <c r="B55" s="36" t="s">
        <v>595</v>
      </c>
      <c r="C55" s="133" t="s">
        <v>65</v>
      </c>
      <c r="D55" s="7" t="s">
        <v>70</v>
      </c>
      <c r="E55" s="4" t="s">
        <v>31</v>
      </c>
      <c r="F55" s="136">
        <v>17571</v>
      </c>
      <c r="G55" s="247">
        <v>8997</v>
      </c>
      <c r="H55" s="247">
        <v>8574</v>
      </c>
      <c r="I55" s="239">
        <f t="shared" si="10"/>
        <v>8.8542131209249381E-3</v>
      </c>
      <c r="J55" s="169">
        <v>2945</v>
      </c>
      <c r="K55" s="85">
        <f t="shared" si="11"/>
        <v>0.16760571396050311</v>
      </c>
      <c r="L55" s="169">
        <v>10255</v>
      </c>
      <c r="M55" s="85">
        <f t="shared" si="12"/>
        <v>0.58363212110864493</v>
      </c>
      <c r="N55" s="169">
        <v>4371</v>
      </c>
      <c r="O55" s="85">
        <f t="shared" si="13"/>
        <v>0.24876216493085196</v>
      </c>
      <c r="P55" s="240">
        <f t="shared" si="14"/>
        <v>42.623110677718188</v>
      </c>
      <c r="Q55" s="168">
        <f t="shared" si="15"/>
        <v>71.340809361287171</v>
      </c>
      <c r="R55" s="70">
        <v>1389</v>
      </c>
      <c r="S55" s="85">
        <f t="shared" si="16"/>
        <v>7.9050708553867172E-2</v>
      </c>
      <c r="T55" s="85">
        <f t="shared" si="17"/>
        <v>0.31777625257378173</v>
      </c>
      <c r="U55" s="247">
        <v>355</v>
      </c>
      <c r="V55" s="85">
        <f t="shared" si="18"/>
        <v>2.0203744806783906E-2</v>
      </c>
      <c r="W55" s="248">
        <f t="shared" si="19"/>
        <v>8.1217112788835505E-2</v>
      </c>
      <c r="X55" s="249">
        <v>-8.25</v>
      </c>
    </row>
    <row r="56" spans="1:24" ht="25.5">
      <c r="A56" s="130">
        <v>53</v>
      </c>
      <c r="B56" s="36" t="s">
        <v>596</v>
      </c>
      <c r="C56" s="133" t="s">
        <v>65</v>
      </c>
      <c r="D56" s="7" t="s">
        <v>71</v>
      </c>
      <c r="E56" s="4" t="s">
        <v>31</v>
      </c>
      <c r="F56" s="136">
        <v>9075</v>
      </c>
      <c r="G56" s="247">
        <v>4639</v>
      </c>
      <c r="H56" s="247">
        <v>4436</v>
      </c>
      <c r="I56" s="239">
        <f t="shared" si="10"/>
        <v>4.57298867864059E-3</v>
      </c>
      <c r="J56" s="169">
        <v>1609</v>
      </c>
      <c r="K56" s="85">
        <f t="shared" si="11"/>
        <v>0.17730027548209368</v>
      </c>
      <c r="L56" s="169">
        <v>5350</v>
      </c>
      <c r="M56" s="85">
        <f t="shared" si="12"/>
        <v>0.58953168044077131</v>
      </c>
      <c r="N56" s="169">
        <v>2116</v>
      </c>
      <c r="O56" s="85">
        <f t="shared" si="13"/>
        <v>0.23316804407713498</v>
      </c>
      <c r="P56" s="240">
        <f t="shared" si="14"/>
        <v>39.55140186915888</v>
      </c>
      <c r="Q56" s="168">
        <f t="shared" si="15"/>
        <v>69.626168224299064</v>
      </c>
      <c r="R56" s="70">
        <v>676</v>
      </c>
      <c r="S56" s="85">
        <f t="shared" si="16"/>
        <v>7.4490358126721765E-2</v>
      </c>
      <c r="T56" s="85">
        <f t="shared" si="17"/>
        <v>0.31947069943289225</v>
      </c>
      <c r="U56" s="247">
        <v>157</v>
      </c>
      <c r="V56" s="85">
        <f t="shared" si="18"/>
        <v>1.7300275482093664E-2</v>
      </c>
      <c r="W56" s="248">
        <f t="shared" si="19"/>
        <v>7.4196597353497165E-2</v>
      </c>
      <c r="X56" s="249">
        <v>-5.59</v>
      </c>
    </row>
    <row r="57" spans="1:24">
      <c r="A57" s="130">
        <v>54</v>
      </c>
      <c r="B57" s="36" t="s">
        <v>597</v>
      </c>
      <c r="C57" s="133" t="s">
        <v>65</v>
      </c>
      <c r="D57" s="7" t="s">
        <v>72</v>
      </c>
      <c r="E57" s="4" t="s">
        <v>17</v>
      </c>
      <c r="F57" s="136">
        <v>4390</v>
      </c>
      <c r="G57" s="247">
        <v>2151</v>
      </c>
      <c r="H57" s="247">
        <v>2239</v>
      </c>
      <c r="I57" s="239">
        <f t="shared" si="10"/>
        <v>2.2121675260861921E-3</v>
      </c>
      <c r="J57" s="169">
        <v>835</v>
      </c>
      <c r="K57" s="85">
        <f t="shared" si="11"/>
        <v>0.19020501138952164</v>
      </c>
      <c r="L57" s="169">
        <v>2655</v>
      </c>
      <c r="M57" s="85">
        <f t="shared" si="12"/>
        <v>0.60478359908883828</v>
      </c>
      <c r="N57" s="169">
        <v>900</v>
      </c>
      <c r="O57" s="85">
        <f t="shared" si="13"/>
        <v>0.20501138952164008</v>
      </c>
      <c r="P57" s="240">
        <f t="shared" si="14"/>
        <v>33.898305084745758</v>
      </c>
      <c r="Q57" s="168">
        <f t="shared" si="15"/>
        <v>65.348399246704332</v>
      </c>
      <c r="R57" s="70">
        <v>251</v>
      </c>
      <c r="S57" s="85">
        <f t="shared" si="16"/>
        <v>5.71753986332574E-2</v>
      </c>
      <c r="T57" s="85">
        <f t="shared" si="17"/>
        <v>0.27888888888888891</v>
      </c>
      <c r="U57" s="247">
        <v>52</v>
      </c>
      <c r="V57" s="85">
        <f t="shared" si="18"/>
        <v>1.184510250569476E-2</v>
      </c>
      <c r="W57" s="248">
        <f t="shared" si="19"/>
        <v>5.7777777777777775E-2</v>
      </c>
      <c r="X57" s="249">
        <v>-8.16</v>
      </c>
    </row>
    <row r="58" spans="1:24" ht="25.5">
      <c r="A58" s="130">
        <v>55</v>
      </c>
      <c r="B58" s="36" t="s">
        <v>598</v>
      </c>
      <c r="C58" s="133" t="s">
        <v>65</v>
      </c>
      <c r="D58" s="7" t="s">
        <v>73</v>
      </c>
      <c r="E58" s="4" t="s">
        <v>17</v>
      </c>
      <c r="F58" s="136">
        <v>8797</v>
      </c>
      <c r="G58" s="247">
        <v>4397</v>
      </c>
      <c r="H58" s="247">
        <v>4400</v>
      </c>
      <c r="I58" s="239">
        <f t="shared" si="10"/>
        <v>4.4329015323417379E-3</v>
      </c>
      <c r="J58" s="169">
        <v>1658</v>
      </c>
      <c r="K58" s="85">
        <f t="shared" si="11"/>
        <v>0.18847334318517678</v>
      </c>
      <c r="L58" s="169">
        <v>5252</v>
      </c>
      <c r="M58" s="85">
        <f t="shared" si="12"/>
        <v>0.59702171194725473</v>
      </c>
      <c r="N58" s="169">
        <v>1887</v>
      </c>
      <c r="O58" s="85">
        <f t="shared" si="13"/>
        <v>0.21450494486756849</v>
      </c>
      <c r="P58" s="240">
        <f t="shared" si="14"/>
        <v>35.929169840060929</v>
      </c>
      <c r="Q58" s="168">
        <f t="shared" si="15"/>
        <v>67.498095963442495</v>
      </c>
      <c r="R58" s="70">
        <v>552</v>
      </c>
      <c r="S58" s="85">
        <f t="shared" si="16"/>
        <v>6.2748664317380923E-2</v>
      </c>
      <c r="T58" s="85">
        <f t="shared" si="17"/>
        <v>0.29252782193958665</v>
      </c>
      <c r="U58" s="247">
        <v>135</v>
      </c>
      <c r="V58" s="85">
        <f t="shared" si="18"/>
        <v>1.5346140729794249E-2</v>
      </c>
      <c r="W58" s="248">
        <f t="shared" si="19"/>
        <v>7.1542130365659776E-2</v>
      </c>
      <c r="X58" s="249">
        <v>-2.38</v>
      </c>
    </row>
    <row r="59" spans="1:24" ht="25.5">
      <c r="A59" s="130">
        <v>56</v>
      </c>
      <c r="B59" s="36" t="s">
        <v>599</v>
      </c>
      <c r="C59" s="133" t="s">
        <v>74</v>
      </c>
      <c r="D59" s="7" t="s">
        <v>75</v>
      </c>
      <c r="E59" s="4" t="s">
        <v>31</v>
      </c>
      <c r="F59" s="136">
        <v>2968</v>
      </c>
      <c r="G59" s="247">
        <v>1481</v>
      </c>
      <c r="H59" s="247">
        <v>1487</v>
      </c>
      <c r="I59" s="239">
        <f t="shared" si="10"/>
        <v>1.4956066554496167E-3</v>
      </c>
      <c r="J59" s="169">
        <v>573</v>
      </c>
      <c r="K59" s="85">
        <f t="shared" si="11"/>
        <v>0.19305929919137466</v>
      </c>
      <c r="L59" s="169">
        <v>1825</v>
      </c>
      <c r="M59" s="85">
        <f t="shared" si="12"/>
        <v>0.61489218328840967</v>
      </c>
      <c r="N59" s="169">
        <v>570</v>
      </c>
      <c r="O59" s="85">
        <f t="shared" si="13"/>
        <v>0.19204851752021562</v>
      </c>
      <c r="P59" s="240">
        <f t="shared" si="14"/>
        <v>31.232876712328768</v>
      </c>
      <c r="Q59" s="168">
        <f t="shared" si="15"/>
        <v>62.630136986301366</v>
      </c>
      <c r="R59" s="70">
        <v>180</v>
      </c>
      <c r="S59" s="85">
        <f t="shared" si="16"/>
        <v>6.0646900269541781E-2</v>
      </c>
      <c r="T59" s="85">
        <f t="shared" si="17"/>
        <v>0.31578947368421051</v>
      </c>
      <c r="U59" s="247">
        <v>38</v>
      </c>
      <c r="V59" s="85">
        <f t="shared" si="18"/>
        <v>1.2803234501347708E-2</v>
      </c>
      <c r="W59" s="248">
        <f t="shared" si="19"/>
        <v>6.6666666666666666E-2</v>
      </c>
      <c r="X59" s="249">
        <v>-5.71</v>
      </c>
    </row>
    <row r="60" spans="1:24">
      <c r="A60" s="130">
        <v>57</v>
      </c>
      <c r="B60" s="36" t="s">
        <v>600</v>
      </c>
      <c r="C60" s="133" t="s">
        <v>74</v>
      </c>
      <c r="D60" s="7" t="s">
        <v>76</v>
      </c>
      <c r="E60" s="4" t="s">
        <v>17</v>
      </c>
      <c r="F60" s="136">
        <v>2746</v>
      </c>
      <c r="G60" s="247">
        <v>1369</v>
      </c>
      <c r="H60" s="247">
        <v>1377</v>
      </c>
      <c r="I60" s="239">
        <f t="shared" si="10"/>
        <v>1.3837385026498139E-3</v>
      </c>
      <c r="J60" s="169">
        <v>519</v>
      </c>
      <c r="K60" s="85">
        <f t="shared" si="11"/>
        <v>0.18900218499635835</v>
      </c>
      <c r="L60" s="169">
        <v>1619</v>
      </c>
      <c r="M60" s="85">
        <f t="shared" si="12"/>
        <v>0.58958485069191546</v>
      </c>
      <c r="N60" s="169">
        <v>608</v>
      </c>
      <c r="O60" s="85">
        <f t="shared" si="13"/>
        <v>0.22141296431172613</v>
      </c>
      <c r="P60" s="240">
        <f t="shared" si="14"/>
        <v>37.554045707226685</v>
      </c>
      <c r="Q60" s="168">
        <f t="shared" si="15"/>
        <v>69.610870907967879</v>
      </c>
      <c r="R60" s="70">
        <v>201</v>
      </c>
      <c r="S60" s="85">
        <f t="shared" si="16"/>
        <v>7.3197378004369998E-2</v>
      </c>
      <c r="T60" s="85">
        <f t="shared" si="17"/>
        <v>0.33059210526315791</v>
      </c>
      <c r="U60" s="247">
        <v>55</v>
      </c>
      <c r="V60" s="85">
        <f t="shared" si="18"/>
        <v>2.0029133284777859E-2</v>
      </c>
      <c r="W60" s="248">
        <f t="shared" si="19"/>
        <v>9.0460526315789477E-2</v>
      </c>
      <c r="X60" s="249">
        <v>-4.34</v>
      </c>
    </row>
    <row r="61" spans="1:24" ht="25.5">
      <c r="A61" s="130">
        <v>58</v>
      </c>
      <c r="B61" s="36" t="s">
        <v>601</v>
      </c>
      <c r="C61" s="133" t="s">
        <v>74</v>
      </c>
      <c r="D61" s="7" t="s">
        <v>77</v>
      </c>
      <c r="E61" s="4" t="s">
        <v>31</v>
      </c>
      <c r="F61" s="136">
        <v>7026</v>
      </c>
      <c r="G61" s="247">
        <v>3509</v>
      </c>
      <c r="H61" s="247">
        <v>3517</v>
      </c>
      <c r="I61" s="239">
        <f t="shared" si="10"/>
        <v>3.5404758629343017E-3</v>
      </c>
      <c r="J61" s="169">
        <v>1242</v>
      </c>
      <c r="K61" s="85">
        <f t="shared" si="11"/>
        <v>0.17677198975234842</v>
      </c>
      <c r="L61" s="169">
        <v>4158</v>
      </c>
      <c r="M61" s="85">
        <f t="shared" si="12"/>
        <v>0.591801878736123</v>
      </c>
      <c r="N61" s="169">
        <v>1626</v>
      </c>
      <c r="O61" s="85">
        <f t="shared" si="13"/>
        <v>0.2314261315115286</v>
      </c>
      <c r="P61" s="240">
        <f t="shared" si="14"/>
        <v>39.105339105339105</v>
      </c>
      <c r="Q61" s="168">
        <f t="shared" si="15"/>
        <v>68.975468975468985</v>
      </c>
      <c r="R61" s="70">
        <v>492</v>
      </c>
      <c r="S61" s="85">
        <f t="shared" si="16"/>
        <v>7.0025619128949612E-2</v>
      </c>
      <c r="T61" s="85">
        <f t="shared" si="17"/>
        <v>0.30258302583025831</v>
      </c>
      <c r="U61" s="247">
        <v>127</v>
      </c>
      <c r="V61" s="85">
        <f t="shared" si="18"/>
        <v>1.8075718758895531E-2</v>
      </c>
      <c r="W61" s="248">
        <f t="shared" si="19"/>
        <v>7.8105781057810575E-2</v>
      </c>
      <c r="X61" s="249">
        <v>-5.12</v>
      </c>
    </row>
    <row r="62" spans="1:24" ht="25.5">
      <c r="A62" s="130">
        <v>59</v>
      </c>
      <c r="B62" s="36" t="s">
        <v>602</v>
      </c>
      <c r="C62" s="133" t="s">
        <v>74</v>
      </c>
      <c r="D62" s="7" t="s">
        <v>78</v>
      </c>
      <c r="E62" s="4" t="s">
        <v>31</v>
      </c>
      <c r="F62" s="136">
        <v>6581</v>
      </c>
      <c r="G62" s="247">
        <v>3234</v>
      </c>
      <c r="H62" s="247">
        <v>3347</v>
      </c>
      <c r="I62" s="239">
        <f t="shared" si="10"/>
        <v>3.3162356467364984E-3</v>
      </c>
      <c r="J62" s="169">
        <v>1213</v>
      </c>
      <c r="K62" s="85">
        <f t="shared" si="11"/>
        <v>0.18431849263029934</v>
      </c>
      <c r="L62" s="169">
        <v>3969</v>
      </c>
      <c r="M62" s="85">
        <f t="shared" si="12"/>
        <v>0.60309983285215008</v>
      </c>
      <c r="N62" s="169">
        <v>1399</v>
      </c>
      <c r="O62" s="85">
        <f t="shared" si="13"/>
        <v>0.21258167451755053</v>
      </c>
      <c r="P62" s="240">
        <f t="shared" si="14"/>
        <v>35.248173343411437</v>
      </c>
      <c r="Q62" s="168">
        <f t="shared" si="15"/>
        <v>65.810027714789626</v>
      </c>
      <c r="R62" s="70">
        <v>461</v>
      </c>
      <c r="S62" s="85">
        <f t="shared" si="16"/>
        <v>7.005014435496125E-2</v>
      </c>
      <c r="T62" s="85">
        <f t="shared" si="17"/>
        <v>0.32952108649035022</v>
      </c>
      <c r="U62" s="247">
        <v>119</v>
      </c>
      <c r="V62" s="85">
        <f t="shared" si="18"/>
        <v>1.8082358304209088E-2</v>
      </c>
      <c r="W62" s="248">
        <f t="shared" si="19"/>
        <v>8.5060757684060045E-2</v>
      </c>
      <c r="X62" s="249">
        <v>-2.87</v>
      </c>
    </row>
    <row r="63" spans="1:24">
      <c r="A63" s="130">
        <v>60</v>
      </c>
      <c r="B63" s="36" t="s">
        <v>603</v>
      </c>
      <c r="C63" s="133" t="s">
        <v>74</v>
      </c>
      <c r="D63" s="7" t="s">
        <v>79</v>
      </c>
      <c r="E63" s="4" t="s">
        <v>16</v>
      </c>
      <c r="F63" s="136">
        <v>13253</v>
      </c>
      <c r="G63" s="247">
        <v>6939</v>
      </c>
      <c r="H63" s="247">
        <v>6314</v>
      </c>
      <c r="I63" s="239">
        <f t="shared" si="10"/>
        <v>6.6783271579089528E-3</v>
      </c>
      <c r="J63" s="169">
        <v>2289</v>
      </c>
      <c r="K63" s="85">
        <f t="shared" si="11"/>
        <v>0.17271561155964688</v>
      </c>
      <c r="L63" s="169">
        <v>7688</v>
      </c>
      <c r="M63" s="85">
        <f t="shared" si="12"/>
        <v>0.58009507281370254</v>
      </c>
      <c r="N63" s="169">
        <v>3276</v>
      </c>
      <c r="O63" s="85">
        <f t="shared" si="13"/>
        <v>0.24718931562665056</v>
      </c>
      <c r="P63" s="240">
        <f t="shared" si="14"/>
        <v>42.611862643080123</v>
      </c>
      <c r="Q63" s="168">
        <f t="shared" si="15"/>
        <v>72.38553590010406</v>
      </c>
      <c r="R63" s="70">
        <v>1033</v>
      </c>
      <c r="S63" s="85">
        <f t="shared" si="16"/>
        <v>7.7944616313287557E-2</v>
      </c>
      <c r="T63" s="85">
        <f t="shared" si="17"/>
        <v>0.31532356532356531</v>
      </c>
      <c r="U63" s="247">
        <v>272</v>
      </c>
      <c r="V63" s="85">
        <f t="shared" si="18"/>
        <v>2.0523655021504564E-2</v>
      </c>
      <c r="W63" s="248">
        <f t="shared" si="19"/>
        <v>8.3028083028083025E-2</v>
      </c>
      <c r="X63" s="249">
        <v>-5.03</v>
      </c>
    </row>
    <row r="64" spans="1:24">
      <c r="A64" s="130">
        <v>61</v>
      </c>
      <c r="B64" s="36" t="s">
        <v>604</v>
      </c>
      <c r="C64" s="133" t="s">
        <v>74</v>
      </c>
      <c r="D64" s="7" t="s">
        <v>79</v>
      </c>
      <c r="E64" s="4" t="s">
        <v>17</v>
      </c>
      <c r="F64" s="136">
        <v>11474</v>
      </c>
      <c r="G64" s="247">
        <v>5700</v>
      </c>
      <c r="H64" s="247">
        <v>5774</v>
      </c>
      <c r="I64" s="239">
        <f t="shared" si="10"/>
        <v>5.7818702037159379E-3</v>
      </c>
      <c r="J64" s="169">
        <v>2329</v>
      </c>
      <c r="K64" s="85">
        <f t="shared" si="11"/>
        <v>0.20298065190866307</v>
      </c>
      <c r="L64" s="169">
        <v>7010</v>
      </c>
      <c r="M64" s="85">
        <f t="shared" si="12"/>
        <v>0.61094648771134741</v>
      </c>
      <c r="N64" s="169">
        <v>2135</v>
      </c>
      <c r="O64" s="85">
        <f t="shared" si="13"/>
        <v>0.18607286037998955</v>
      </c>
      <c r="P64" s="240">
        <f t="shared" si="14"/>
        <v>30.456490727532099</v>
      </c>
      <c r="Q64" s="168">
        <f t="shared" si="15"/>
        <v>63.680456490727536</v>
      </c>
      <c r="R64" s="70">
        <v>659</v>
      </c>
      <c r="S64" s="85">
        <f t="shared" si="16"/>
        <v>5.7434199058741503E-2</v>
      </c>
      <c r="T64" s="85">
        <f t="shared" si="17"/>
        <v>0.30866510538641684</v>
      </c>
      <c r="U64" s="247">
        <v>159</v>
      </c>
      <c r="V64" s="85">
        <f t="shared" si="18"/>
        <v>1.3857416768345825E-2</v>
      </c>
      <c r="W64" s="248">
        <f t="shared" si="19"/>
        <v>7.447306791569086E-2</v>
      </c>
      <c r="X64" s="249">
        <v>-4.8600000000000003</v>
      </c>
    </row>
    <row r="65" spans="1:24" ht="25.5">
      <c r="A65" s="130">
        <v>62</v>
      </c>
      <c r="B65" s="36" t="s">
        <v>605</v>
      </c>
      <c r="C65" s="133" t="s">
        <v>74</v>
      </c>
      <c r="D65" s="7" t="s">
        <v>80</v>
      </c>
      <c r="E65" s="4" t="s">
        <v>31</v>
      </c>
      <c r="F65" s="136">
        <v>6975</v>
      </c>
      <c r="G65" s="247">
        <v>3500</v>
      </c>
      <c r="H65" s="247">
        <v>3475</v>
      </c>
      <c r="I65" s="239">
        <f t="shared" si="10"/>
        <v>3.5147764224262388E-3</v>
      </c>
      <c r="J65" s="169">
        <v>1252</v>
      </c>
      <c r="K65" s="85">
        <f t="shared" si="11"/>
        <v>0.17949820788530466</v>
      </c>
      <c r="L65" s="169">
        <v>4113</v>
      </c>
      <c r="M65" s="85">
        <f t="shared" si="12"/>
        <v>0.58967741935483875</v>
      </c>
      <c r="N65" s="169">
        <v>1610</v>
      </c>
      <c r="O65" s="85">
        <f t="shared" si="13"/>
        <v>0.23082437275985662</v>
      </c>
      <c r="P65" s="240">
        <f t="shared" si="14"/>
        <v>39.144176999756866</v>
      </c>
      <c r="Q65" s="168">
        <f t="shared" si="15"/>
        <v>69.584245076586441</v>
      </c>
      <c r="R65" s="70">
        <v>461</v>
      </c>
      <c r="S65" s="85">
        <f t="shared" si="16"/>
        <v>6.6093189964157709E-2</v>
      </c>
      <c r="T65" s="85">
        <f t="shared" si="17"/>
        <v>0.28633540372670807</v>
      </c>
      <c r="U65" s="247">
        <v>132</v>
      </c>
      <c r="V65" s="85">
        <f t="shared" si="18"/>
        <v>1.8924731182795699E-2</v>
      </c>
      <c r="W65" s="248">
        <f t="shared" si="19"/>
        <v>8.1987577639751549E-2</v>
      </c>
      <c r="X65" s="249">
        <v>-6</v>
      </c>
    </row>
    <row r="66" spans="1:24">
      <c r="A66" s="130">
        <v>63</v>
      </c>
      <c r="B66" s="36" t="s">
        <v>606</v>
      </c>
      <c r="C66" s="133" t="s">
        <v>74</v>
      </c>
      <c r="D66" s="7" t="s">
        <v>81</v>
      </c>
      <c r="E66" s="4" t="s">
        <v>17</v>
      </c>
      <c r="F66" s="136">
        <v>4394</v>
      </c>
      <c r="G66" s="247">
        <v>2226</v>
      </c>
      <c r="H66" s="247">
        <v>2168</v>
      </c>
      <c r="I66" s="239">
        <f t="shared" si="10"/>
        <v>2.214183168478981E-3</v>
      </c>
      <c r="J66" s="169">
        <v>858</v>
      </c>
      <c r="K66" s="85">
        <f t="shared" si="11"/>
        <v>0.19526627218934911</v>
      </c>
      <c r="L66" s="169">
        <v>2666</v>
      </c>
      <c r="M66" s="85">
        <f t="shared" si="12"/>
        <v>0.60673645880746474</v>
      </c>
      <c r="N66" s="169">
        <v>870</v>
      </c>
      <c r="O66" s="85">
        <f t="shared" si="13"/>
        <v>0.19799726900318615</v>
      </c>
      <c r="P66" s="240">
        <f t="shared" si="14"/>
        <v>32.633158289572393</v>
      </c>
      <c r="Q66" s="168">
        <f t="shared" si="15"/>
        <v>64.816204051012747</v>
      </c>
      <c r="R66" s="70">
        <v>270</v>
      </c>
      <c r="S66" s="85">
        <f t="shared" si="16"/>
        <v>6.1447428311333638E-2</v>
      </c>
      <c r="T66" s="85">
        <f t="shared" si="17"/>
        <v>0.31034482758620691</v>
      </c>
      <c r="U66" s="247">
        <v>66</v>
      </c>
      <c r="V66" s="85">
        <f t="shared" si="18"/>
        <v>1.5020482476103778E-2</v>
      </c>
      <c r="W66" s="248">
        <f t="shared" si="19"/>
        <v>7.586206896551724E-2</v>
      </c>
      <c r="X66" s="249">
        <v>-6.34</v>
      </c>
    </row>
    <row r="67" spans="1:24">
      <c r="A67" s="130">
        <v>64</v>
      </c>
      <c r="B67" s="36" t="s">
        <v>607</v>
      </c>
      <c r="C67" s="133" t="s">
        <v>74</v>
      </c>
      <c r="D67" s="7" t="s">
        <v>82</v>
      </c>
      <c r="E67" s="4" t="s">
        <v>17</v>
      </c>
      <c r="F67" s="136">
        <v>6641</v>
      </c>
      <c r="G67" s="247">
        <v>3301</v>
      </c>
      <c r="H67" s="247">
        <v>3340</v>
      </c>
      <c r="I67" s="239">
        <f t="shared" si="10"/>
        <v>3.3464702826283372E-3</v>
      </c>
      <c r="J67" s="169">
        <v>1402</v>
      </c>
      <c r="K67" s="85">
        <f t="shared" si="11"/>
        <v>0.21111278421924409</v>
      </c>
      <c r="L67" s="169">
        <v>3954</v>
      </c>
      <c r="M67" s="85">
        <f t="shared" si="12"/>
        <v>0.59539226020177682</v>
      </c>
      <c r="N67" s="169">
        <v>1285</v>
      </c>
      <c r="O67" s="85">
        <f t="shared" si="13"/>
        <v>0.19349495557897908</v>
      </c>
      <c r="P67" s="240">
        <f t="shared" si="14"/>
        <v>32.49873545776429</v>
      </c>
      <c r="Q67" s="168">
        <f t="shared" si="15"/>
        <v>67.956499747091542</v>
      </c>
      <c r="R67" s="70">
        <v>406</v>
      </c>
      <c r="S67" s="85">
        <f t="shared" si="16"/>
        <v>6.1135371179039298E-2</v>
      </c>
      <c r="T67" s="85">
        <f t="shared" si="17"/>
        <v>0.3159533073929961</v>
      </c>
      <c r="U67" s="247">
        <v>123</v>
      </c>
      <c r="V67" s="85">
        <f t="shared" si="18"/>
        <v>1.8521307032073484E-2</v>
      </c>
      <c r="W67" s="248">
        <f t="shared" si="19"/>
        <v>9.5719844357976661E-2</v>
      </c>
      <c r="X67" s="249">
        <v>-3.01</v>
      </c>
    </row>
    <row r="68" spans="1:24">
      <c r="A68" s="130">
        <v>65</v>
      </c>
      <c r="B68" s="36" t="s">
        <v>608</v>
      </c>
      <c r="C68" s="133" t="s">
        <v>83</v>
      </c>
      <c r="D68" s="7" t="s">
        <v>84</v>
      </c>
      <c r="E68" s="4" t="s">
        <v>16</v>
      </c>
      <c r="F68" s="136">
        <v>324043</v>
      </c>
      <c r="G68" s="247">
        <v>172829</v>
      </c>
      <c r="H68" s="247">
        <v>151214</v>
      </c>
      <c r="I68" s="239">
        <f t="shared" ref="I68:I99" si="20">F68/$F$149</f>
        <v>0.16328870197165099</v>
      </c>
      <c r="J68" s="169">
        <v>50129</v>
      </c>
      <c r="K68" s="85">
        <f t="shared" ref="K68:K99" si="21">J68/F68</f>
        <v>0.15469860481479311</v>
      </c>
      <c r="L68" s="169">
        <v>184144</v>
      </c>
      <c r="M68" s="85">
        <f t="shared" ref="M68:M99" si="22">L68/F68</f>
        <v>0.5682702604283999</v>
      </c>
      <c r="N68" s="169">
        <v>89770</v>
      </c>
      <c r="O68" s="85">
        <f t="shared" ref="O68:O99" si="23">N68/F68</f>
        <v>0.27703113475680696</v>
      </c>
      <c r="P68" s="240">
        <f t="shared" ref="P68:P99" si="24">N68/L68*100</f>
        <v>48.749891389347468</v>
      </c>
      <c r="Q68" s="168">
        <f t="shared" ref="Q68:Q99" si="25">((J68+N68)/L68)*100</f>
        <v>75.97260839343123</v>
      </c>
      <c r="R68" s="70">
        <v>34107</v>
      </c>
      <c r="S68" s="85">
        <f t="shared" ref="S68:S99" si="26">R68/F68</f>
        <v>0.10525454955052262</v>
      </c>
      <c r="T68" s="85">
        <f t="shared" ref="T68:T99" si="27">R68/N68</f>
        <v>0.37993761835802609</v>
      </c>
      <c r="U68" s="247">
        <v>9348</v>
      </c>
      <c r="V68" s="85">
        <f t="shared" ref="V68:V99" si="28">U68/F68</f>
        <v>2.8848023256172792E-2</v>
      </c>
      <c r="W68" s="248">
        <f t="shared" ref="W68:W99" si="29">U68/N68</f>
        <v>0.10413278378077309</v>
      </c>
      <c r="X68" s="249">
        <v>-5.67</v>
      </c>
    </row>
    <row r="69" spans="1:24">
      <c r="A69" s="130">
        <v>66</v>
      </c>
      <c r="B69" s="36" t="s">
        <v>609</v>
      </c>
      <c r="C69" s="133" t="s">
        <v>85</v>
      </c>
      <c r="D69" s="7" t="s">
        <v>86</v>
      </c>
      <c r="E69" s="4" t="s">
        <v>16</v>
      </c>
      <c r="F69" s="136">
        <v>87696</v>
      </c>
      <c r="G69" s="247">
        <v>46146</v>
      </c>
      <c r="H69" s="247">
        <v>41550</v>
      </c>
      <c r="I69" s="239">
        <f t="shared" si="20"/>
        <v>4.4190943819511316E-2</v>
      </c>
      <c r="J69" s="169">
        <v>14660</v>
      </c>
      <c r="K69" s="85">
        <f t="shared" si="21"/>
        <v>0.16716839992702062</v>
      </c>
      <c r="L69" s="169">
        <v>49204</v>
      </c>
      <c r="M69" s="85">
        <f t="shared" si="22"/>
        <v>0.56107462141944897</v>
      </c>
      <c r="N69" s="169">
        <v>23832</v>
      </c>
      <c r="O69" s="85">
        <f t="shared" si="23"/>
        <v>0.27175697865353038</v>
      </c>
      <c r="P69" s="240">
        <f t="shared" si="24"/>
        <v>48.435086578326967</v>
      </c>
      <c r="Q69" s="168">
        <f t="shared" si="25"/>
        <v>78.229412242907088</v>
      </c>
      <c r="R69" s="70">
        <v>7875</v>
      </c>
      <c r="S69" s="85">
        <f t="shared" si="26"/>
        <v>8.9798850574712638E-2</v>
      </c>
      <c r="T69" s="85">
        <f t="shared" si="27"/>
        <v>0.33043806646525681</v>
      </c>
      <c r="U69" s="247">
        <v>2117</v>
      </c>
      <c r="V69" s="85">
        <f t="shared" si="28"/>
        <v>2.4140211640211639E-2</v>
      </c>
      <c r="W69" s="248">
        <f t="shared" si="29"/>
        <v>8.8830144343739509E-2</v>
      </c>
      <c r="X69" s="249">
        <v>-7.32</v>
      </c>
    </row>
    <row r="70" spans="1:24">
      <c r="A70" s="130">
        <v>67</v>
      </c>
      <c r="B70" s="36" t="s">
        <v>610</v>
      </c>
      <c r="C70" s="133" t="s">
        <v>87</v>
      </c>
      <c r="D70" s="7" t="s">
        <v>88</v>
      </c>
      <c r="E70" s="4" t="s">
        <v>16</v>
      </c>
      <c r="F70" s="136">
        <v>193717</v>
      </c>
      <c r="G70" s="247">
        <v>103726</v>
      </c>
      <c r="H70" s="247">
        <v>89991</v>
      </c>
      <c r="I70" s="239">
        <f t="shared" si="20"/>
        <v>9.7616049350988346E-2</v>
      </c>
      <c r="J70" s="169">
        <v>31509</v>
      </c>
      <c r="K70" s="85">
        <f t="shared" si="21"/>
        <v>0.16265480055957918</v>
      </c>
      <c r="L70" s="169">
        <v>111686</v>
      </c>
      <c r="M70" s="85">
        <f t="shared" si="22"/>
        <v>0.57654206910080164</v>
      </c>
      <c r="N70" s="169">
        <v>50522</v>
      </c>
      <c r="O70" s="85">
        <f t="shared" si="23"/>
        <v>0.26080313033961916</v>
      </c>
      <c r="P70" s="240">
        <f t="shared" si="24"/>
        <v>45.235750228318679</v>
      </c>
      <c r="Q70" s="168">
        <f t="shared" si="25"/>
        <v>73.447880665437026</v>
      </c>
      <c r="R70" s="70">
        <v>18126</v>
      </c>
      <c r="S70" s="85">
        <f t="shared" si="26"/>
        <v>9.35694853833169E-2</v>
      </c>
      <c r="T70" s="85">
        <f t="shared" si="27"/>
        <v>0.35877439531293298</v>
      </c>
      <c r="U70" s="247">
        <v>4764</v>
      </c>
      <c r="V70" s="85">
        <f t="shared" si="28"/>
        <v>2.4592575767743666E-2</v>
      </c>
      <c r="W70" s="248">
        <f t="shared" si="29"/>
        <v>9.4295554411939347E-2</v>
      </c>
      <c r="X70" s="249">
        <v>-4.4800000000000004</v>
      </c>
    </row>
    <row r="71" spans="1:24">
      <c r="A71" s="130">
        <v>68</v>
      </c>
      <c r="B71" s="36" t="s">
        <v>611</v>
      </c>
      <c r="C71" s="133" t="s">
        <v>89</v>
      </c>
      <c r="D71" s="7" t="s">
        <v>90</v>
      </c>
      <c r="E71" s="4" t="s">
        <v>16</v>
      </c>
      <c r="F71" s="136">
        <v>99474</v>
      </c>
      <c r="G71" s="247">
        <v>53185</v>
      </c>
      <c r="H71" s="247">
        <v>46289</v>
      </c>
      <c r="I71" s="239">
        <f t="shared" si="20"/>
        <v>5.0126002845079239E-2</v>
      </c>
      <c r="J71" s="169">
        <v>14621</v>
      </c>
      <c r="K71" s="85">
        <f t="shared" si="21"/>
        <v>0.14698313127048274</v>
      </c>
      <c r="L71" s="169">
        <v>55750</v>
      </c>
      <c r="M71" s="85">
        <f t="shared" si="22"/>
        <v>0.56044795624987431</v>
      </c>
      <c r="N71" s="169">
        <v>29103</v>
      </c>
      <c r="O71" s="85">
        <f t="shared" si="23"/>
        <v>0.2925689124796429</v>
      </c>
      <c r="P71" s="240">
        <f t="shared" si="24"/>
        <v>52.20269058295964</v>
      </c>
      <c r="Q71" s="168">
        <f t="shared" si="25"/>
        <v>78.428699551569508</v>
      </c>
      <c r="R71" s="70">
        <v>10204</v>
      </c>
      <c r="S71" s="85">
        <f t="shared" si="26"/>
        <v>0.10257956853047027</v>
      </c>
      <c r="T71" s="85">
        <f t="shared" si="27"/>
        <v>0.35061677490293097</v>
      </c>
      <c r="U71" s="247">
        <v>2419</v>
      </c>
      <c r="V71" s="85">
        <f t="shared" si="28"/>
        <v>2.4317912218268092E-2</v>
      </c>
      <c r="W71" s="248">
        <f t="shared" si="29"/>
        <v>8.3118578840669352E-2</v>
      </c>
      <c r="X71" s="249">
        <v>-8.02</v>
      </c>
    </row>
    <row r="72" spans="1:24">
      <c r="A72" s="130">
        <v>69</v>
      </c>
      <c r="B72" s="36" t="s">
        <v>612</v>
      </c>
      <c r="C72" s="133" t="s">
        <v>91</v>
      </c>
      <c r="D72" s="7" t="s">
        <v>92</v>
      </c>
      <c r="E72" s="4" t="s">
        <v>17</v>
      </c>
      <c r="F72" s="136">
        <v>4281</v>
      </c>
      <c r="G72" s="247">
        <v>2131</v>
      </c>
      <c r="H72" s="247">
        <v>2150</v>
      </c>
      <c r="I72" s="239">
        <f t="shared" si="20"/>
        <v>2.1572412708826851E-3</v>
      </c>
      <c r="J72" s="169">
        <v>836</v>
      </c>
      <c r="K72" s="85">
        <f t="shared" si="21"/>
        <v>0.19528147629058631</v>
      </c>
      <c r="L72" s="169">
        <v>2495</v>
      </c>
      <c r="M72" s="85">
        <f t="shared" si="22"/>
        <v>0.58280775519738381</v>
      </c>
      <c r="N72" s="169">
        <v>950</v>
      </c>
      <c r="O72" s="85">
        <f t="shared" si="23"/>
        <v>0.2219107685120299</v>
      </c>
      <c r="P72" s="240">
        <f t="shared" si="24"/>
        <v>38.076152304609217</v>
      </c>
      <c r="Q72" s="168">
        <f t="shared" si="25"/>
        <v>71.583166332665328</v>
      </c>
      <c r="R72" s="70">
        <v>304</v>
      </c>
      <c r="S72" s="85">
        <f t="shared" si="26"/>
        <v>7.1011445923849573E-2</v>
      </c>
      <c r="T72" s="85">
        <f t="shared" si="27"/>
        <v>0.32</v>
      </c>
      <c r="U72" s="247">
        <v>74</v>
      </c>
      <c r="V72" s="85">
        <f t="shared" si="28"/>
        <v>1.7285680915673909E-2</v>
      </c>
      <c r="W72" s="248">
        <f t="shared" si="29"/>
        <v>7.7894736842105267E-2</v>
      </c>
      <c r="X72" s="249">
        <v>-3.95</v>
      </c>
    </row>
    <row r="73" spans="1:24" ht="25.5">
      <c r="A73" s="130">
        <v>70</v>
      </c>
      <c r="B73" s="36" t="s">
        <v>613</v>
      </c>
      <c r="C73" s="133" t="s">
        <v>91</v>
      </c>
      <c r="D73" s="7" t="s">
        <v>93</v>
      </c>
      <c r="E73" s="4" t="s">
        <v>17</v>
      </c>
      <c r="F73" s="136">
        <v>4509</v>
      </c>
      <c r="G73" s="247">
        <v>2340</v>
      </c>
      <c r="H73" s="247">
        <v>2169</v>
      </c>
      <c r="I73" s="239">
        <f t="shared" si="20"/>
        <v>2.272132887271672E-3</v>
      </c>
      <c r="J73" s="169">
        <v>779</v>
      </c>
      <c r="K73" s="85">
        <f t="shared" si="21"/>
        <v>0.1727655799512087</v>
      </c>
      <c r="L73" s="169">
        <v>2624</v>
      </c>
      <c r="M73" s="85">
        <f t="shared" si="22"/>
        <v>0.58194721667775562</v>
      </c>
      <c r="N73" s="169">
        <v>1106</v>
      </c>
      <c r="O73" s="85">
        <f t="shared" si="23"/>
        <v>0.24528720337103571</v>
      </c>
      <c r="P73" s="240">
        <f t="shared" si="24"/>
        <v>42.149390243902438</v>
      </c>
      <c r="Q73" s="168">
        <f t="shared" si="25"/>
        <v>71.836890243902445</v>
      </c>
      <c r="R73" s="70">
        <v>368</v>
      </c>
      <c r="S73" s="85">
        <f t="shared" si="26"/>
        <v>8.161454868041694E-2</v>
      </c>
      <c r="T73" s="85">
        <f t="shared" si="27"/>
        <v>0.33273056057866185</v>
      </c>
      <c r="U73" s="247">
        <v>83</v>
      </c>
      <c r="V73" s="85">
        <f t="shared" si="28"/>
        <v>1.8407629186072298E-2</v>
      </c>
      <c r="W73" s="248">
        <f t="shared" si="29"/>
        <v>7.5045207956600357E-2</v>
      </c>
      <c r="X73" s="249">
        <v>-6.84</v>
      </c>
    </row>
    <row r="74" spans="1:24" ht="25.5">
      <c r="A74" s="130">
        <v>71</v>
      </c>
      <c r="B74" s="36" t="s">
        <v>614</v>
      </c>
      <c r="C74" s="133" t="s">
        <v>91</v>
      </c>
      <c r="D74" s="7" t="s">
        <v>94</v>
      </c>
      <c r="E74" s="4" t="s">
        <v>31</v>
      </c>
      <c r="F74" s="136">
        <v>23674</v>
      </c>
      <c r="G74" s="247">
        <v>12060</v>
      </c>
      <c r="H74" s="247">
        <v>11614</v>
      </c>
      <c r="I74" s="239">
        <f t="shared" si="20"/>
        <v>1.1929579501723122E-2</v>
      </c>
      <c r="J74" s="169">
        <v>4299</v>
      </c>
      <c r="K74" s="85">
        <f t="shared" si="21"/>
        <v>0.18159161949818367</v>
      </c>
      <c r="L74" s="169">
        <v>13586</v>
      </c>
      <c r="M74" s="85">
        <f t="shared" si="22"/>
        <v>0.57387851651600907</v>
      </c>
      <c r="N74" s="169">
        <v>5789</v>
      </c>
      <c r="O74" s="85">
        <f t="shared" si="23"/>
        <v>0.24452986398580723</v>
      </c>
      <c r="P74" s="240">
        <f t="shared" si="24"/>
        <v>42.610039746798172</v>
      </c>
      <c r="Q74" s="168">
        <f t="shared" si="25"/>
        <v>74.252907404681295</v>
      </c>
      <c r="R74" s="70">
        <v>1903</v>
      </c>
      <c r="S74" s="85">
        <f t="shared" si="26"/>
        <v>8.0383543127481624E-2</v>
      </c>
      <c r="T74" s="85">
        <f t="shared" si="27"/>
        <v>0.3287268958369321</v>
      </c>
      <c r="U74" s="247">
        <v>478</v>
      </c>
      <c r="V74" s="85">
        <f t="shared" si="28"/>
        <v>2.0190926755089971E-2</v>
      </c>
      <c r="W74" s="248">
        <f t="shared" si="29"/>
        <v>8.2570392122991887E-2</v>
      </c>
      <c r="X74" s="249">
        <v>-4.29</v>
      </c>
    </row>
    <row r="75" spans="1:24" ht="25.5">
      <c r="A75" s="130">
        <v>72</v>
      </c>
      <c r="B75" s="36" t="s">
        <v>615</v>
      </c>
      <c r="C75" s="133" t="s">
        <v>91</v>
      </c>
      <c r="D75" s="7" t="s">
        <v>95</v>
      </c>
      <c r="E75" s="4" t="s">
        <v>31</v>
      </c>
      <c r="F75" s="136">
        <v>10745</v>
      </c>
      <c r="G75" s="247">
        <v>5513</v>
      </c>
      <c r="H75" s="247">
        <v>5232</v>
      </c>
      <c r="I75" s="239">
        <f t="shared" si="20"/>
        <v>5.4145193776300986E-3</v>
      </c>
      <c r="J75" s="169">
        <v>1952</v>
      </c>
      <c r="K75" s="85">
        <f t="shared" si="21"/>
        <v>0.18166589111214518</v>
      </c>
      <c r="L75" s="169">
        <v>6113</v>
      </c>
      <c r="M75" s="85">
        <f t="shared" si="22"/>
        <v>0.56891577477896693</v>
      </c>
      <c r="N75" s="169">
        <v>2680</v>
      </c>
      <c r="O75" s="85">
        <f t="shared" si="23"/>
        <v>0.24941833410888786</v>
      </c>
      <c r="P75" s="240">
        <f t="shared" si="24"/>
        <v>43.840994601668577</v>
      </c>
      <c r="Q75" s="168">
        <f t="shared" si="25"/>
        <v>75.772942908555535</v>
      </c>
      <c r="R75" s="70">
        <v>842</v>
      </c>
      <c r="S75" s="85">
        <f t="shared" si="26"/>
        <v>7.8362028850628193E-2</v>
      </c>
      <c r="T75" s="85">
        <f t="shared" si="27"/>
        <v>0.31417910447761194</v>
      </c>
      <c r="U75" s="247">
        <v>201</v>
      </c>
      <c r="V75" s="85">
        <f t="shared" si="28"/>
        <v>1.870637505816659E-2</v>
      </c>
      <c r="W75" s="248">
        <f t="shared" si="29"/>
        <v>7.4999999999999997E-2</v>
      </c>
      <c r="X75" s="249">
        <v>-4.72</v>
      </c>
    </row>
    <row r="76" spans="1:24" ht="25.5">
      <c r="A76" s="130">
        <v>73</v>
      </c>
      <c r="B76" s="36" t="s">
        <v>616</v>
      </c>
      <c r="C76" s="133" t="s">
        <v>96</v>
      </c>
      <c r="D76" s="7" t="s">
        <v>97</v>
      </c>
      <c r="E76" s="4" t="s">
        <v>31</v>
      </c>
      <c r="F76" s="136">
        <v>12018</v>
      </c>
      <c r="G76" s="247">
        <v>5979</v>
      </c>
      <c r="H76" s="247">
        <v>6039</v>
      </c>
      <c r="I76" s="239">
        <f t="shared" si="20"/>
        <v>6.0559975691352741E-3</v>
      </c>
      <c r="J76" s="169">
        <v>2177</v>
      </c>
      <c r="K76" s="85">
        <f t="shared" si="21"/>
        <v>0.18114494924280247</v>
      </c>
      <c r="L76" s="169">
        <v>7041</v>
      </c>
      <c r="M76" s="85">
        <f t="shared" si="22"/>
        <v>0.58587119321018477</v>
      </c>
      <c r="N76" s="169">
        <v>2800</v>
      </c>
      <c r="O76" s="85">
        <f t="shared" si="23"/>
        <v>0.23298385754701281</v>
      </c>
      <c r="P76" s="240">
        <f t="shared" si="24"/>
        <v>39.767078539980119</v>
      </c>
      <c r="Q76" s="168">
        <f t="shared" si="25"/>
        <v>70.685982104814656</v>
      </c>
      <c r="R76" s="70">
        <v>889</v>
      </c>
      <c r="S76" s="85">
        <f t="shared" si="26"/>
        <v>7.3972374771176574E-2</v>
      </c>
      <c r="T76" s="85">
        <f t="shared" si="27"/>
        <v>0.3175</v>
      </c>
      <c r="U76" s="247">
        <v>246</v>
      </c>
      <c r="V76" s="85">
        <f t="shared" si="28"/>
        <v>2.0469296055916127E-2</v>
      </c>
      <c r="W76" s="248">
        <f t="shared" si="29"/>
        <v>8.7857142857142856E-2</v>
      </c>
      <c r="X76" s="249">
        <v>-5.8</v>
      </c>
    </row>
    <row r="77" spans="1:24" ht="25.5">
      <c r="A77" s="130">
        <v>74</v>
      </c>
      <c r="B77" s="36" t="s">
        <v>617</v>
      </c>
      <c r="C77" s="133" t="s">
        <v>96</v>
      </c>
      <c r="D77" s="7" t="s">
        <v>98</v>
      </c>
      <c r="E77" s="4" t="s">
        <v>31</v>
      </c>
      <c r="F77" s="136">
        <v>8755</v>
      </c>
      <c r="G77" s="247">
        <v>4306</v>
      </c>
      <c r="H77" s="247">
        <v>4449</v>
      </c>
      <c r="I77" s="239">
        <f t="shared" si="20"/>
        <v>4.411737287217451E-3</v>
      </c>
      <c r="J77" s="169">
        <v>1698</v>
      </c>
      <c r="K77" s="85">
        <f t="shared" si="21"/>
        <v>0.19394631639063392</v>
      </c>
      <c r="L77" s="169">
        <v>5308</v>
      </c>
      <c r="M77" s="85">
        <f t="shared" si="22"/>
        <v>0.60628212450028551</v>
      </c>
      <c r="N77" s="169">
        <v>1749</v>
      </c>
      <c r="O77" s="85">
        <f t="shared" si="23"/>
        <v>0.19977155910908054</v>
      </c>
      <c r="P77" s="240">
        <f t="shared" si="24"/>
        <v>32.950263752825926</v>
      </c>
      <c r="Q77" s="168">
        <f t="shared" si="25"/>
        <v>64.939713639789005</v>
      </c>
      <c r="R77" s="70">
        <v>540</v>
      </c>
      <c r="S77" s="85">
        <f t="shared" si="26"/>
        <v>6.1679040548258138E-2</v>
      </c>
      <c r="T77" s="85">
        <f t="shared" si="27"/>
        <v>0.30874785591766724</v>
      </c>
      <c r="U77" s="247">
        <v>119</v>
      </c>
      <c r="V77" s="85">
        <f t="shared" si="28"/>
        <v>1.3592233009708738E-2</v>
      </c>
      <c r="W77" s="248">
        <f t="shared" si="29"/>
        <v>6.8038879359634083E-2</v>
      </c>
      <c r="X77" s="249">
        <v>-4.54</v>
      </c>
    </row>
    <row r="78" spans="1:24" ht="25.5">
      <c r="A78" s="130">
        <v>75</v>
      </c>
      <c r="B78" s="36" t="s">
        <v>618</v>
      </c>
      <c r="C78" s="133" t="s">
        <v>96</v>
      </c>
      <c r="D78" s="7" t="s">
        <v>99</v>
      </c>
      <c r="E78" s="4" t="s">
        <v>31</v>
      </c>
      <c r="F78" s="136">
        <v>29526</v>
      </c>
      <c r="G78" s="247">
        <v>15125</v>
      </c>
      <c r="H78" s="247">
        <v>14401</v>
      </c>
      <c r="I78" s="239">
        <f t="shared" si="20"/>
        <v>1.4878464322373781E-2</v>
      </c>
      <c r="J78" s="169">
        <v>5297</v>
      </c>
      <c r="K78" s="85">
        <f t="shared" si="21"/>
        <v>0.17940120571699519</v>
      </c>
      <c r="L78" s="169">
        <v>17153</v>
      </c>
      <c r="M78" s="85">
        <f t="shared" si="22"/>
        <v>0.58094560726139677</v>
      </c>
      <c r="N78" s="169">
        <v>7076</v>
      </c>
      <c r="O78" s="85">
        <f t="shared" si="23"/>
        <v>0.23965318702160807</v>
      </c>
      <c r="P78" s="240">
        <f t="shared" si="24"/>
        <v>41.252259080044304</v>
      </c>
      <c r="Q78" s="168">
        <f t="shared" si="25"/>
        <v>72.133154550224461</v>
      </c>
      <c r="R78" s="70">
        <v>2262</v>
      </c>
      <c r="S78" s="85">
        <f t="shared" si="26"/>
        <v>7.6610445031497665E-2</v>
      </c>
      <c r="T78" s="85">
        <f t="shared" si="27"/>
        <v>0.31967213114754101</v>
      </c>
      <c r="U78" s="247">
        <v>577</v>
      </c>
      <c r="V78" s="85">
        <f t="shared" si="28"/>
        <v>1.9542098489466912E-2</v>
      </c>
      <c r="W78" s="248">
        <f t="shared" si="29"/>
        <v>8.1543244771057094E-2</v>
      </c>
      <c r="X78" s="249">
        <v>-5.27</v>
      </c>
    </row>
    <row r="79" spans="1:24">
      <c r="A79" s="130">
        <v>76</v>
      </c>
      <c r="B79" s="36" t="s">
        <v>619</v>
      </c>
      <c r="C79" s="133" t="s">
        <v>96</v>
      </c>
      <c r="D79" s="7" t="s">
        <v>100</v>
      </c>
      <c r="E79" s="4" t="s">
        <v>17</v>
      </c>
      <c r="F79" s="136">
        <v>6902</v>
      </c>
      <c r="G79" s="247">
        <v>3453</v>
      </c>
      <c r="H79" s="247">
        <v>3449</v>
      </c>
      <c r="I79" s="239">
        <f t="shared" si="20"/>
        <v>3.4779909487578351E-3</v>
      </c>
      <c r="J79" s="169">
        <v>1423</v>
      </c>
      <c r="K79" s="85">
        <f t="shared" si="21"/>
        <v>0.20617212402202259</v>
      </c>
      <c r="L79" s="169">
        <v>4067</v>
      </c>
      <c r="M79" s="85">
        <f t="shared" si="22"/>
        <v>0.58924949290060857</v>
      </c>
      <c r="N79" s="169">
        <v>1412</v>
      </c>
      <c r="O79" s="85">
        <f t="shared" si="23"/>
        <v>0.20457838307736889</v>
      </c>
      <c r="P79" s="240">
        <f t="shared" si="24"/>
        <v>34.718465699532821</v>
      </c>
      <c r="Q79" s="168">
        <f t="shared" si="25"/>
        <v>69.707401032702236</v>
      </c>
      <c r="R79" s="70">
        <v>443</v>
      </c>
      <c r="S79" s="85">
        <f t="shared" si="26"/>
        <v>6.4184294407418144E-2</v>
      </c>
      <c r="T79" s="85">
        <f t="shared" si="27"/>
        <v>0.31373937677053826</v>
      </c>
      <c r="U79" s="247">
        <v>98</v>
      </c>
      <c r="V79" s="85">
        <f t="shared" si="28"/>
        <v>1.4198782961460446E-2</v>
      </c>
      <c r="W79" s="248">
        <f t="shared" si="29"/>
        <v>6.9405099150141647E-2</v>
      </c>
      <c r="X79" s="249">
        <v>-1.59</v>
      </c>
    </row>
    <row r="80" spans="1:24" ht="25.5">
      <c r="A80" s="130">
        <v>77</v>
      </c>
      <c r="B80" s="36" t="s">
        <v>620</v>
      </c>
      <c r="C80" s="133" t="s">
        <v>96</v>
      </c>
      <c r="D80" s="7" t="s">
        <v>101</v>
      </c>
      <c r="E80" s="4" t="s">
        <v>31</v>
      </c>
      <c r="F80" s="136">
        <v>25234</v>
      </c>
      <c r="G80" s="247">
        <v>12740</v>
      </c>
      <c r="H80" s="247">
        <v>12494</v>
      </c>
      <c r="I80" s="239">
        <f t="shared" si="20"/>
        <v>1.2715680034910927E-2</v>
      </c>
      <c r="J80" s="169">
        <v>5086</v>
      </c>
      <c r="K80" s="85">
        <f t="shared" si="21"/>
        <v>0.20155345961797574</v>
      </c>
      <c r="L80" s="169">
        <v>14998</v>
      </c>
      <c r="M80" s="85">
        <f t="shared" si="22"/>
        <v>0.59435682016327174</v>
      </c>
      <c r="N80" s="169">
        <v>5150</v>
      </c>
      <c r="O80" s="85">
        <f t="shared" si="23"/>
        <v>0.20408972021875249</v>
      </c>
      <c r="P80" s="240">
        <f t="shared" si="24"/>
        <v>34.337911721562875</v>
      </c>
      <c r="Q80" s="168">
        <f t="shared" si="25"/>
        <v>68.249099879984001</v>
      </c>
      <c r="R80" s="70">
        <v>1551</v>
      </c>
      <c r="S80" s="85">
        <f t="shared" si="26"/>
        <v>6.1464690496948561E-2</v>
      </c>
      <c r="T80" s="85">
        <f t="shared" si="27"/>
        <v>0.30116504854368931</v>
      </c>
      <c r="U80" s="247">
        <v>376</v>
      </c>
      <c r="V80" s="85">
        <f t="shared" si="28"/>
        <v>1.4900531029563287E-2</v>
      </c>
      <c r="W80" s="248">
        <f t="shared" si="29"/>
        <v>7.3009708737864082E-2</v>
      </c>
      <c r="X80" s="249">
        <v>-2.7</v>
      </c>
    </row>
    <row r="81" spans="1:24">
      <c r="A81" s="130">
        <v>78</v>
      </c>
      <c r="B81" s="36" t="s">
        <v>621</v>
      </c>
      <c r="C81" s="133" t="s">
        <v>102</v>
      </c>
      <c r="D81" s="7" t="s">
        <v>103</v>
      </c>
      <c r="E81" s="4" t="s">
        <v>17</v>
      </c>
      <c r="F81" s="136">
        <v>3259</v>
      </c>
      <c r="G81" s="247">
        <v>1652</v>
      </c>
      <c r="H81" s="247">
        <v>1607</v>
      </c>
      <c r="I81" s="239">
        <f t="shared" si="20"/>
        <v>1.642244639525034E-3</v>
      </c>
      <c r="J81" s="169">
        <v>579</v>
      </c>
      <c r="K81" s="85">
        <f t="shared" si="21"/>
        <v>0.17766185946609389</v>
      </c>
      <c r="L81" s="169">
        <v>1894</v>
      </c>
      <c r="M81" s="85">
        <f t="shared" si="22"/>
        <v>0.58115986498926053</v>
      </c>
      <c r="N81" s="169">
        <v>786</v>
      </c>
      <c r="O81" s="85">
        <f t="shared" si="23"/>
        <v>0.2411782755446456</v>
      </c>
      <c r="P81" s="240">
        <f t="shared" si="24"/>
        <v>41.49947201689546</v>
      </c>
      <c r="Q81" s="168">
        <f t="shared" si="25"/>
        <v>72.069693769799372</v>
      </c>
      <c r="R81" s="70">
        <v>285</v>
      </c>
      <c r="S81" s="85">
        <f t="shared" si="26"/>
        <v>8.7450138079165393E-2</v>
      </c>
      <c r="T81" s="85">
        <f t="shared" si="27"/>
        <v>0.36259541984732824</v>
      </c>
      <c r="U81" s="247">
        <v>79</v>
      </c>
      <c r="V81" s="85">
        <f t="shared" si="28"/>
        <v>2.4240564590365141E-2</v>
      </c>
      <c r="W81" s="248">
        <f t="shared" si="29"/>
        <v>0.1005089058524173</v>
      </c>
      <c r="X81" s="249">
        <v>-8.19</v>
      </c>
    </row>
    <row r="82" spans="1:24">
      <c r="A82" s="130">
        <v>79</v>
      </c>
      <c r="B82" s="36" t="s">
        <v>622</v>
      </c>
      <c r="C82" s="133" t="s">
        <v>102</v>
      </c>
      <c r="D82" s="7" t="s">
        <v>104</v>
      </c>
      <c r="E82" s="4" t="s">
        <v>17</v>
      </c>
      <c r="F82" s="136">
        <v>4840</v>
      </c>
      <c r="G82" s="247">
        <v>2438</v>
      </c>
      <c r="H82" s="247">
        <v>2402</v>
      </c>
      <c r="I82" s="239">
        <f t="shared" si="20"/>
        <v>2.4389272952749816E-3</v>
      </c>
      <c r="J82" s="169">
        <v>797</v>
      </c>
      <c r="K82" s="85">
        <f t="shared" si="21"/>
        <v>0.1646694214876033</v>
      </c>
      <c r="L82" s="169">
        <v>2777</v>
      </c>
      <c r="M82" s="85">
        <f t="shared" si="22"/>
        <v>0.57376033057851239</v>
      </c>
      <c r="N82" s="169">
        <v>1266</v>
      </c>
      <c r="O82" s="85">
        <f t="shared" si="23"/>
        <v>0.26157024793388428</v>
      </c>
      <c r="P82" s="240">
        <f t="shared" si="24"/>
        <v>45.588764854159166</v>
      </c>
      <c r="Q82" s="168">
        <f t="shared" si="25"/>
        <v>74.288800864241992</v>
      </c>
      <c r="R82" s="70">
        <v>394</v>
      </c>
      <c r="S82" s="85">
        <f t="shared" si="26"/>
        <v>8.1404958677685949E-2</v>
      </c>
      <c r="T82" s="85">
        <f t="shared" si="27"/>
        <v>0.31121642969984203</v>
      </c>
      <c r="U82" s="247">
        <v>116</v>
      </c>
      <c r="V82" s="85">
        <f t="shared" si="28"/>
        <v>2.3966942148760332E-2</v>
      </c>
      <c r="W82" s="248">
        <f t="shared" si="29"/>
        <v>9.1627172195892573E-2</v>
      </c>
      <c r="X82" s="249">
        <v>-7.64</v>
      </c>
    </row>
    <row r="83" spans="1:24">
      <c r="A83" s="130">
        <v>80</v>
      </c>
      <c r="B83" s="36" t="s">
        <v>623</v>
      </c>
      <c r="C83" s="133" t="s">
        <v>102</v>
      </c>
      <c r="D83" s="7" t="s">
        <v>105</v>
      </c>
      <c r="E83" s="4" t="s">
        <v>17</v>
      </c>
      <c r="F83" s="136">
        <v>7074</v>
      </c>
      <c r="G83" s="247">
        <v>3588</v>
      </c>
      <c r="H83" s="247">
        <v>3486</v>
      </c>
      <c r="I83" s="239">
        <f t="shared" si="20"/>
        <v>3.5646635716477726E-3</v>
      </c>
      <c r="J83" s="169">
        <v>1177</v>
      </c>
      <c r="K83" s="85">
        <f t="shared" si="21"/>
        <v>0.16638394119310149</v>
      </c>
      <c r="L83" s="169">
        <v>4168</v>
      </c>
      <c r="M83" s="85">
        <f t="shared" si="22"/>
        <v>0.58919988690981062</v>
      </c>
      <c r="N83" s="169">
        <v>1729</v>
      </c>
      <c r="O83" s="85">
        <f t="shared" si="23"/>
        <v>0.24441617189708792</v>
      </c>
      <c r="P83" s="240">
        <f t="shared" si="24"/>
        <v>41.482725527831093</v>
      </c>
      <c r="Q83" s="168">
        <f t="shared" si="25"/>
        <v>69.72168905950096</v>
      </c>
      <c r="R83" s="70">
        <v>623</v>
      </c>
      <c r="S83" s="85">
        <f t="shared" si="26"/>
        <v>8.8068985015549897E-2</v>
      </c>
      <c r="T83" s="85">
        <f t="shared" si="27"/>
        <v>0.36032388663967613</v>
      </c>
      <c r="U83" s="247">
        <v>186</v>
      </c>
      <c r="V83" s="85">
        <f t="shared" si="28"/>
        <v>2.6293469041560644E-2</v>
      </c>
      <c r="W83" s="248">
        <f t="shared" si="29"/>
        <v>0.10757663389242336</v>
      </c>
      <c r="X83" s="249">
        <v>-5.33</v>
      </c>
    </row>
    <row r="84" spans="1:24" ht="25.5">
      <c r="A84" s="130">
        <v>81</v>
      </c>
      <c r="B84" s="36" t="s">
        <v>624</v>
      </c>
      <c r="C84" s="133" t="s">
        <v>102</v>
      </c>
      <c r="D84" s="7" t="s">
        <v>106</v>
      </c>
      <c r="E84" s="4" t="s">
        <v>31</v>
      </c>
      <c r="F84" s="136">
        <v>8520</v>
      </c>
      <c r="G84" s="247">
        <v>4303</v>
      </c>
      <c r="H84" s="247">
        <v>4217</v>
      </c>
      <c r="I84" s="239">
        <f t="shared" si="20"/>
        <v>4.2933182966410832E-3</v>
      </c>
      <c r="J84" s="169">
        <v>1428</v>
      </c>
      <c r="K84" s="85">
        <f t="shared" si="21"/>
        <v>0.1676056338028169</v>
      </c>
      <c r="L84" s="169">
        <v>4984</v>
      </c>
      <c r="M84" s="85">
        <f t="shared" si="22"/>
        <v>0.5849765258215962</v>
      </c>
      <c r="N84" s="169">
        <v>2108</v>
      </c>
      <c r="O84" s="85">
        <f t="shared" si="23"/>
        <v>0.24741784037558687</v>
      </c>
      <c r="P84" s="240">
        <f t="shared" si="24"/>
        <v>42.295345104333869</v>
      </c>
      <c r="Q84" s="168">
        <f t="shared" si="25"/>
        <v>70.947030497592294</v>
      </c>
      <c r="R84" s="70">
        <v>747</v>
      </c>
      <c r="S84" s="85">
        <f t="shared" si="26"/>
        <v>8.7676056338028163E-2</v>
      </c>
      <c r="T84" s="85">
        <f t="shared" si="27"/>
        <v>0.35436432637571158</v>
      </c>
      <c r="U84" s="247">
        <v>200</v>
      </c>
      <c r="V84" s="85">
        <f t="shared" si="28"/>
        <v>2.3474178403755867E-2</v>
      </c>
      <c r="W84" s="248">
        <f t="shared" si="29"/>
        <v>9.4876660341555979E-2</v>
      </c>
      <c r="X84" s="249">
        <v>-6.64</v>
      </c>
    </row>
    <row r="85" spans="1:24">
      <c r="A85" s="130">
        <v>82</v>
      </c>
      <c r="B85" s="36" t="s">
        <v>625</v>
      </c>
      <c r="C85" s="133" t="s">
        <v>102</v>
      </c>
      <c r="D85" s="7" t="s">
        <v>107</v>
      </c>
      <c r="E85" s="4" t="s">
        <v>16</v>
      </c>
      <c r="F85" s="136">
        <v>4983</v>
      </c>
      <c r="G85" s="247">
        <v>2616</v>
      </c>
      <c r="H85" s="247">
        <v>2367</v>
      </c>
      <c r="I85" s="239">
        <f t="shared" si="20"/>
        <v>2.5109865108171969E-3</v>
      </c>
      <c r="J85" s="169">
        <v>727</v>
      </c>
      <c r="K85" s="85">
        <f t="shared" si="21"/>
        <v>0.14589604655829821</v>
      </c>
      <c r="L85" s="169">
        <v>2768</v>
      </c>
      <c r="M85" s="85">
        <f t="shared" si="22"/>
        <v>0.55548866144892639</v>
      </c>
      <c r="N85" s="169">
        <v>1488</v>
      </c>
      <c r="O85" s="85">
        <f t="shared" si="23"/>
        <v>0.29861529199277542</v>
      </c>
      <c r="P85" s="240">
        <f t="shared" si="24"/>
        <v>53.75722543352601</v>
      </c>
      <c r="Q85" s="168">
        <f t="shared" si="25"/>
        <v>80.021676300578036</v>
      </c>
      <c r="R85" s="70">
        <v>515</v>
      </c>
      <c r="S85" s="85">
        <f t="shared" si="26"/>
        <v>0.10335139474212322</v>
      </c>
      <c r="T85" s="85">
        <f t="shared" si="27"/>
        <v>0.34610215053763443</v>
      </c>
      <c r="U85" s="247">
        <v>118</v>
      </c>
      <c r="V85" s="85">
        <f t="shared" si="28"/>
        <v>2.3680513746738914E-2</v>
      </c>
      <c r="W85" s="248">
        <f t="shared" si="29"/>
        <v>7.9301075268817203E-2</v>
      </c>
      <c r="X85" s="249">
        <v>-5.39</v>
      </c>
    </row>
    <row r="86" spans="1:24">
      <c r="A86" s="130">
        <v>83</v>
      </c>
      <c r="B86" s="36" t="s">
        <v>626</v>
      </c>
      <c r="C86" s="133" t="s">
        <v>102</v>
      </c>
      <c r="D86" s="7" t="s">
        <v>107</v>
      </c>
      <c r="E86" s="4" t="s">
        <v>17</v>
      </c>
      <c r="F86" s="136">
        <v>4209</v>
      </c>
      <c r="G86" s="247">
        <v>2120</v>
      </c>
      <c r="H86" s="247">
        <v>2089</v>
      </c>
      <c r="I86" s="239">
        <f t="shared" si="20"/>
        <v>2.1209597078124787E-3</v>
      </c>
      <c r="J86" s="169">
        <v>805</v>
      </c>
      <c r="K86" s="85">
        <f t="shared" si="21"/>
        <v>0.19125683060109289</v>
      </c>
      <c r="L86" s="169">
        <v>2473</v>
      </c>
      <c r="M86" s="85">
        <f t="shared" si="22"/>
        <v>0.58755048705155621</v>
      </c>
      <c r="N86" s="169">
        <v>931</v>
      </c>
      <c r="O86" s="85">
        <f t="shared" si="23"/>
        <v>0.22119268234735093</v>
      </c>
      <c r="P86" s="240">
        <f t="shared" si="24"/>
        <v>37.646583097452485</v>
      </c>
      <c r="Q86" s="168">
        <f t="shared" si="25"/>
        <v>70.19813991103922</v>
      </c>
      <c r="R86" s="70">
        <v>343</v>
      </c>
      <c r="S86" s="85">
        <f t="shared" si="26"/>
        <v>8.14920408648135E-2</v>
      </c>
      <c r="T86" s="85">
        <f t="shared" si="27"/>
        <v>0.36842105263157893</v>
      </c>
      <c r="U86" s="247">
        <v>96</v>
      </c>
      <c r="V86" s="85">
        <f t="shared" si="28"/>
        <v>2.2808267997148968E-2</v>
      </c>
      <c r="W86" s="248">
        <f t="shared" si="29"/>
        <v>0.10311493018259936</v>
      </c>
      <c r="X86" s="249">
        <v>-8</v>
      </c>
    </row>
    <row r="87" spans="1:24">
      <c r="A87" s="130">
        <v>84</v>
      </c>
      <c r="B87" s="36" t="s">
        <v>627</v>
      </c>
      <c r="C87" s="133" t="s">
        <v>102</v>
      </c>
      <c r="D87" s="7" t="s">
        <v>108</v>
      </c>
      <c r="E87" s="4" t="s">
        <v>17</v>
      </c>
      <c r="F87" s="136">
        <v>4446</v>
      </c>
      <c r="G87" s="247">
        <v>2172</v>
      </c>
      <c r="H87" s="247">
        <v>2274</v>
      </c>
      <c r="I87" s="239">
        <f t="shared" si="20"/>
        <v>2.2403865195852412E-3</v>
      </c>
      <c r="J87" s="169">
        <v>717</v>
      </c>
      <c r="K87" s="85">
        <f t="shared" si="21"/>
        <v>0.16126855600539811</v>
      </c>
      <c r="L87" s="169">
        <v>2627</v>
      </c>
      <c r="M87" s="85">
        <f t="shared" si="22"/>
        <v>0.590868196131354</v>
      </c>
      <c r="N87" s="169">
        <v>1102</v>
      </c>
      <c r="O87" s="85">
        <f t="shared" si="23"/>
        <v>0.24786324786324787</v>
      </c>
      <c r="P87" s="240">
        <f t="shared" si="24"/>
        <v>41.948991244765892</v>
      </c>
      <c r="Q87" s="168">
        <f t="shared" si="25"/>
        <v>69.24248191853826</v>
      </c>
      <c r="R87" s="70">
        <v>351</v>
      </c>
      <c r="S87" s="85">
        <f t="shared" si="26"/>
        <v>7.8947368421052627E-2</v>
      </c>
      <c r="T87" s="85">
        <f t="shared" si="27"/>
        <v>0.31851179673321234</v>
      </c>
      <c r="U87" s="247">
        <v>102</v>
      </c>
      <c r="V87" s="85">
        <f t="shared" si="28"/>
        <v>2.2941970310391364E-2</v>
      </c>
      <c r="W87" s="248">
        <f t="shared" si="29"/>
        <v>9.2558983666061703E-2</v>
      </c>
      <c r="X87" s="249">
        <v>-5.15</v>
      </c>
    </row>
    <row r="88" spans="1:24">
      <c r="A88" s="130">
        <v>85</v>
      </c>
      <c r="B88" s="36" t="s">
        <v>628</v>
      </c>
      <c r="C88" s="133" t="s">
        <v>109</v>
      </c>
      <c r="D88" s="7" t="s">
        <v>110</v>
      </c>
      <c r="E88" s="4" t="s">
        <v>17</v>
      </c>
      <c r="F88" s="136">
        <v>4812</v>
      </c>
      <c r="G88" s="247">
        <v>2358</v>
      </c>
      <c r="H88" s="247">
        <v>2454</v>
      </c>
      <c r="I88" s="239">
        <f t="shared" si="20"/>
        <v>2.4248177985254568E-3</v>
      </c>
      <c r="J88" s="169">
        <v>853</v>
      </c>
      <c r="K88" s="85">
        <f t="shared" si="21"/>
        <v>0.17726517040731504</v>
      </c>
      <c r="L88" s="169">
        <v>2790</v>
      </c>
      <c r="M88" s="85">
        <f t="shared" si="22"/>
        <v>0.57980049875311723</v>
      </c>
      <c r="N88" s="169">
        <v>1169</v>
      </c>
      <c r="O88" s="85">
        <f t="shared" si="23"/>
        <v>0.24293433083956775</v>
      </c>
      <c r="P88" s="240">
        <f t="shared" si="24"/>
        <v>41.899641577060933</v>
      </c>
      <c r="Q88" s="168">
        <f t="shared" si="25"/>
        <v>72.473118279569889</v>
      </c>
      <c r="R88" s="70">
        <v>375</v>
      </c>
      <c r="S88" s="85">
        <f t="shared" si="26"/>
        <v>7.7930174563591026E-2</v>
      </c>
      <c r="T88" s="85">
        <f t="shared" si="27"/>
        <v>0.32078699743370404</v>
      </c>
      <c r="U88" s="247">
        <v>110</v>
      </c>
      <c r="V88" s="85">
        <f t="shared" si="28"/>
        <v>2.2859517871986701E-2</v>
      </c>
      <c r="W88" s="248">
        <f t="shared" si="29"/>
        <v>9.4097519247219846E-2</v>
      </c>
      <c r="X88" s="249">
        <v>-7.07</v>
      </c>
    </row>
    <row r="89" spans="1:24">
      <c r="A89" s="130">
        <v>86</v>
      </c>
      <c r="B89" s="36" t="s">
        <v>629</v>
      </c>
      <c r="C89" s="133" t="s">
        <v>109</v>
      </c>
      <c r="D89" s="7" t="s">
        <v>111</v>
      </c>
      <c r="E89" s="4" t="s">
        <v>17</v>
      </c>
      <c r="F89" s="136">
        <v>4548</v>
      </c>
      <c r="G89" s="247">
        <v>2266</v>
      </c>
      <c r="H89" s="247">
        <v>2282</v>
      </c>
      <c r="I89" s="239">
        <f t="shared" si="20"/>
        <v>2.2917854006013669E-3</v>
      </c>
      <c r="J89" s="169">
        <v>919</v>
      </c>
      <c r="K89" s="85">
        <f t="shared" si="21"/>
        <v>0.20206684256816182</v>
      </c>
      <c r="L89" s="169">
        <v>2625</v>
      </c>
      <c r="M89" s="85">
        <f t="shared" si="22"/>
        <v>0.57717678100263847</v>
      </c>
      <c r="N89" s="169">
        <v>1004</v>
      </c>
      <c r="O89" s="85">
        <f t="shared" si="23"/>
        <v>0.22075637642919965</v>
      </c>
      <c r="P89" s="240">
        <f t="shared" si="24"/>
        <v>38.247619047619047</v>
      </c>
      <c r="Q89" s="168">
        <f t="shared" si="25"/>
        <v>73.257142857142853</v>
      </c>
      <c r="R89" s="70">
        <v>323</v>
      </c>
      <c r="S89" s="85">
        <f t="shared" si="26"/>
        <v>7.1020228671943714E-2</v>
      </c>
      <c r="T89" s="85">
        <f t="shared" si="27"/>
        <v>0.32171314741035856</v>
      </c>
      <c r="U89" s="247">
        <v>84</v>
      </c>
      <c r="V89" s="85">
        <f t="shared" si="28"/>
        <v>1.8469656992084433E-2</v>
      </c>
      <c r="W89" s="248">
        <f t="shared" si="29"/>
        <v>8.3665338645418322E-2</v>
      </c>
      <c r="X89" s="249">
        <v>-5.68</v>
      </c>
    </row>
    <row r="90" spans="1:24">
      <c r="A90" s="130">
        <v>87</v>
      </c>
      <c r="B90" s="36" t="s">
        <v>630</v>
      </c>
      <c r="C90" s="133" t="s">
        <v>109</v>
      </c>
      <c r="D90" s="7" t="s">
        <v>112</v>
      </c>
      <c r="E90" s="4" t="s">
        <v>16</v>
      </c>
      <c r="F90" s="136">
        <v>15215</v>
      </c>
      <c r="G90" s="247">
        <v>7994</v>
      </c>
      <c r="H90" s="247">
        <v>7221</v>
      </c>
      <c r="I90" s="239">
        <f t="shared" si="20"/>
        <v>7.6669997515720753E-3</v>
      </c>
      <c r="J90" s="169">
        <v>2649</v>
      </c>
      <c r="K90" s="85">
        <f t="shared" si="21"/>
        <v>0.17410450213604994</v>
      </c>
      <c r="L90" s="169">
        <v>8534</v>
      </c>
      <c r="M90" s="85">
        <f t="shared" si="22"/>
        <v>0.56089385474860332</v>
      </c>
      <c r="N90" s="169">
        <v>4032</v>
      </c>
      <c r="O90" s="85">
        <f t="shared" si="23"/>
        <v>0.26500164311534669</v>
      </c>
      <c r="P90" s="240">
        <f t="shared" si="24"/>
        <v>47.246308882118591</v>
      </c>
      <c r="Q90" s="168">
        <f t="shared" si="25"/>
        <v>78.286852589641427</v>
      </c>
      <c r="R90" s="70">
        <v>1203</v>
      </c>
      <c r="S90" s="85">
        <f t="shared" si="26"/>
        <v>7.9066710483075911E-2</v>
      </c>
      <c r="T90" s="85">
        <f t="shared" si="27"/>
        <v>0.29836309523809523</v>
      </c>
      <c r="U90" s="247">
        <v>290</v>
      </c>
      <c r="V90" s="85">
        <f t="shared" si="28"/>
        <v>1.9060138021689123E-2</v>
      </c>
      <c r="W90" s="248">
        <f t="shared" si="29"/>
        <v>7.1924603174603169E-2</v>
      </c>
      <c r="X90" s="249">
        <v>-5.16</v>
      </c>
    </row>
    <row r="91" spans="1:24">
      <c r="A91" s="130">
        <v>88</v>
      </c>
      <c r="B91" s="36" t="s">
        <v>631</v>
      </c>
      <c r="C91" s="133" t="s">
        <v>109</v>
      </c>
      <c r="D91" s="7" t="s">
        <v>112</v>
      </c>
      <c r="E91" s="4" t="s">
        <v>17</v>
      </c>
      <c r="F91" s="136">
        <v>7284</v>
      </c>
      <c r="G91" s="247">
        <v>3583</v>
      </c>
      <c r="H91" s="247">
        <v>3701</v>
      </c>
      <c r="I91" s="239">
        <f t="shared" si="20"/>
        <v>3.6704847972692076E-3</v>
      </c>
      <c r="J91" s="169">
        <v>1439</v>
      </c>
      <c r="K91" s="85">
        <f t="shared" si="21"/>
        <v>0.19755628775398132</v>
      </c>
      <c r="L91" s="169">
        <v>4402</v>
      </c>
      <c r="M91" s="85">
        <f t="shared" si="22"/>
        <v>0.60433827567270726</v>
      </c>
      <c r="N91" s="169">
        <v>1443</v>
      </c>
      <c r="O91" s="85">
        <f t="shared" si="23"/>
        <v>0.19810543657331137</v>
      </c>
      <c r="P91" s="240">
        <f t="shared" si="24"/>
        <v>32.780554293502959</v>
      </c>
      <c r="Q91" s="168">
        <f t="shared" si="25"/>
        <v>65.470240799636528</v>
      </c>
      <c r="R91" s="70">
        <v>492</v>
      </c>
      <c r="S91" s="85">
        <f t="shared" si="26"/>
        <v>6.7545304777594725E-2</v>
      </c>
      <c r="T91" s="85">
        <f t="shared" si="27"/>
        <v>0.34095634095634098</v>
      </c>
      <c r="U91" s="247">
        <v>138</v>
      </c>
      <c r="V91" s="85">
        <f t="shared" si="28"/>
        <v>1.8945634266886325E-2</v>
      </c>
      <c r="W91" s="248">
        <f t="shared" si="29"/>
        <v>9.5634095634095639E-2</v>
      </c>
      <c r="X91" s="249">
        <v>-2.4700000000000002</v>
      </c>
    </row>
    <row r="92" spans="1:24">
      <c r="A92" s="130">
        <v>89</v>
      </c>
      <c r="B92" s="36" t="s">
        <v>632</v>
      </c>
      <c r="C92" s="133" t="s">
        <v>109</v>
      </c>
      <c r="D92" s="7" t="s">
        <v>113</v>
      </c>
      <c r="E92" s="4" t="s">
        <v>17</v>
      </c>
      <c r="F92" s="136">
        <v>5289</v>
      </c>
      <c r="G92" s="247">
        <v>2649</v>
      </c>
      <c r="H92" s="247">
        <v>2640</v>
      </c>
      <c r="I92" s="239">
        <f t="shared" si="20"/>
        <v>2.6651831538655737E-3</v>
      </c>
      <c r="J92" s="169">
        <v>932</v>
      </c>
      <c r="K92" s="85">
        <f t="shared" si="21"/>
        <v>0.176214785403668</v>
      </c>
      <c r="L92" s="169">
        <v>3105</v>
      </c>
      <c r="M92" s="85">
        <f t="shared" si="22"/>
        <v>0.58706749858196261</v>
      </c>
      <c r="N92" s="169">
        <v>1252</v>
      </c>
      <c r="O92" s="85">
        <f t="shared" si="23"/>
        <v>0.23671771601436944</v>
      </c>
      <c r="P92" s="240">
        <f t="shared" si="24"/>
        <v>40.32206119162641</v>
      </c>
      <c r="Q92" s="168">
        <f t="shared" si="25"/>
        <v>70.338164251207729</v>
      </c>
      <c r="R92" s="70">
        <v>447</v>
      </c>
      <c r="S92" s="85">
        <f t="shared" si="26"/>
        <v>8.451503119682359E-2</v>
      </c>
      <c r="T92" s="85">
        <f t="shared" si="27"/>
        <v>0.35702875399361023</v>
      </c>
      <c r="U92" s="247">
        <v>131</v>
      </c>
      <c r="V92" s="85">
        <f t="shared" si="28"/>
        <v>2.4768387218755909E-2</v>
      </c>
      <c r="W92" s="248">
        <f t="shared" si="29"/>
        <v>0.10463258785942492</v>
      </c>
      <c r="X92" s="249">
        <v>-6.93</v>
      </c>
    </row>
    <row r="93" spans="1:24">
      <c r="A93" s="130">
        <v>90</v>
      </c>
      <c r="B93" s="36" t="s">
        <v>633</v>
      </c>
      <c r="C93" s="133" t="s">
        <v>109</v>
      </c>
      <c r="D93" s="7" t="s">
        <v>114</v>
      </c>
      <c r="E93" s="4" t="s">
        <v>17</v>
      </c>
      <c r="F93" s="136">
        <v>3650</v>
      </c>
      <c r="G93" s="247">
        <v>1836</v>
      </c>
      <c r="H93" s="247">
        <v>1814</v>
      </c>
      <c r="I93" s="239">
        <f t="shared" si="20"/>
        <v>1.8392736834201824E-3</v>
      </c>
      <c r="J93" s="169">
        <v>668</v>
      </c>
      <c r="K93" s="85">
        <f t="shared" si="21"/>
        <v>0.18301369863013697</v>
      </c>
      <c r="L93" s="169">
        <v>2152</v>
      </c>
      <c r="M93" s="85">
        <f t="shared" si="22"/>
        <v>0.58958904109589039</v>
      </c>
      <c r="N93" s="169">
        <v>830</v>
      </c>
      <c r="O93" s="85">
        <f t="shared" si="23"/>
        <v>0.22739726027397261</v>
      </c>
      <c r="P93" s="240">
        <f t="shared" si="24"/>
        <v>38.568773234200741</v>
      </c>
      <c r="Q93" s="168">
        <f t="shared" si="25"/>
        <v>69.609665427509299</v>
      </c>
      <c r="R93" s="70">
        <v>294</v>
      </c>
      <c r="S93" s="85">
        <f t="shared" si="26"/>
        <v>8.0547945205479449E-2</v>
      </c>
      <c r="T93" s="85">
        <f t="shared" si="27"/>
        <v>0.35421686746987951</v>
      </c>
      <c r="U93" s="247">
        <v>89</v>
      </c>
      <c r="V93" s="85">
        <f t="shared" si="28"/>
        <v>2.4383561643835615E-2</v>
      </c>
      <c r="W93" s="248">
        <f t="shared" si="29"/>
        <v>0.10722891566265061</v>
      </c>
      <c r="X93" s="249">
        <v>-6.53</v>
      </c>
    </row>
    <row r="94" spans="1:24" ht="25.5">
      <c r="A94" s="130">
        <v>91</v>
      </c>
      <c r="B94" s="36" t="s">
        <v>634</v>
      </c>
      <c r="C94" s="133" t="s">
        <v>115</v>
      </c>
      <c r="D94" s="7" t="s">
        <v>116</v>
      </c>
      <c r="E94" s="4" t="s">
        <v>31</v>
      </c>
      <c r="F94" s="136">
        <v>6464</v>
      </c>
      <c r="G94" s="247">
        <v>3230</v>
      </c>
      <c r="H94" s="247">
        <v>3234</v>
      </c>
      <c r="I94" s="239">
        <f t="shared" si="20"/>
        <v>3.2572781067474132E-3</v>
      </c>
      <c r="J94" s="169">
        <v>1312</v>
      </c>
      <c r="K94" s="85">
        <f t="shared" si="21"/>
        <v>0.20297029702970298</v>
      </c>
      <c r="L94" s="169">
        <v>3711</v>
      </c>
      <c r="M94" s="85">
        <f t="shared" si="22"/>
        <v>0.57410272277227725</v>
      </c>
      <c r="N94" s="169">
        <v>1441</v>
      </c>
      <c r="O94" s="85">
        <f t="shared" si="23"/>
        <v>0.22292698019801979</v>
      </c>
      <c r="P94" s="240">
        <f t="shared" si="24"/>
        <v>38.830503907302614</v>
      </c>
      <c r="Q94" s="168">
        <f t="shared" si="25"/>
        <v>74.184855834006996</v>
      </c>
      <c r="R94" s="70">
        <v>431</v>
      </c>
      <c r="S94" s="85">
        <f t="shared" si="26"/>
        <v>6.6676980198019806E-2</v>
      </c>
      <c r="T94" s="85">
        <f t="shared" si="27"/>
        <v>0.29909784871616935</v>
      </c>
      <c r="U94" s="247">
        <v>128</v>
      </c>
      <c r="V94" s="85">
        <f t="shared" si="28"/>
        <v>1.9801980198019802E-2</v>
      </c>
      <c r="W94" s="248">
        <f t="shared" si="29"/>
        <v>8.8827203331020121E-2</v>
      </c>
      <c r="X94" s="249">
        <v>-2.62</v>
      </c>
    </row>
    <row r="95" spans="1:24" ht="25.5">
      <c r="A95" s="130">
        <v>92</v>
      </c>
      <c r="B95" s="36" t="s">
        <v>635</v>
      </c>
      <c r="C95" s="133" t="s">
        <v>115</v>
      </c>
      <c r="D95" s="7" t="s">
        <v>117</v>
      </c>
      <c r="E95" s="4" t="s">
        <v>31</v>
      </c>
      <c r="F95" s="136">
        <v>14997</v>
      </c>
      <c r="G95" s="247">
        <v>7664</v>
      </c>
      <c r="H95" s="247">
        <v>7333</v>
      </c>
      <c r="I95" s="239">
        <f t="shared" si="20"/>
        <v>7.5571472411650612E-3</v>
      </c>
      <c r="J95" s="169">
        <v>2755</v>
      </c>
      <c r="K95" s="85">
        <f t="shared" si="21"/>
        <v>0.18370340734813628</v>
      </c>
      <c r="L95" s="169">
        <v>8682</v>
      </c>
      <c r="M95" s="85">
        <f t="shared" si="22"/>
        <v>0.57891578315663128</v>
      </c>
      <c r="N95" s="169">
        <v>3560</v>
      </c>
      <c r="O95" s="85">
        <f t="shared" si="23"/>
        <v>0.23738080949523238</v>
      </c>
      <c r="P95" s="240">
        <f t="shared" si="24"/>
        <v>41.004376871688549</v>
      </c>
      <c r="Q95" s="168">
        <f t="shared" si="25"/>
        <v>72.736696613683478</v>
      </c>
      <c r="R95" s="70">
        <v>1117</v>
      </c>
      <c r="S95" s="85">
        <f t="shared" si="26"/>
        <v>7.4481562979262519E-2</v>
      </c>
      <c r="T95" s="85">
        <f t="shared" si="27"/>
        <v>0.31376404494382021</v>
      </c>
      <c r="U95" s="247">
        <v>314</v>
      </c>
      <c r="V95" s="85">
        <f t="shared" si="28"/>
        <v>2.0937520837500834E-2</v>
      </c>
      <c r="W95" s="248">
        <f t="shared" si="29"/>
        <v>8.8202247191011232E-2</v>
      </c>
      <c r="X95" s="249">
        <v>-3.26</v>
      </c>
    </row>
    <row r="96" spans="1:24">
      <c r="A96" s="130">
        <v>93</v>
      </c>
      <c r="B96" s="36" t="s">
        <v>636</v>
      </c>
      <c r="C96" s="133" t="s">
        <v>115</v>
      </c>
      <c r="D96" s="7" t="s">
        <v>118</v>
      </c>
      <c r="E96" s="4" t="s">
        <v>17</v>
      </c>
      <c r="F96" s="136">
        <v>4415</v>
      </c>
      <c r="G96" s="247">
        <v>2137</v>
      </c>
      <c r="H96" s="247">
        <v>2278</v>
      </c>
      <c r="I96" s="239">
        <f t="shared" si="20"/>
        <v>2.2247652910411244E-3</v>
      </c>
      <c r="J96" s="169">
        <v>878</v>
      </c>
      <c r="K96" s="85">
        <f t="shared" si="21"/>
        <v>0.19886749716874291</v>
      </c>
      <c r="L96" s="169">
        <v>2602</v>
      </c>
      <c r="M96" s="85">
        <f t="shared" si="22"/>
        <v>0.58935447338618352</v>
      </c>
      <c r="N96" s="169">
        <v>935</v>
      </c>
      <c r="O96" s="85">
        <f t="shared" si="23"/>
        <v>0.21177802944507362</v>
      </c>
      <c r="P96" s="240">
        <f t="shared" si="24"/>
        <v>35.933897002305919</v>
      </c>
      <c r="Q96" s="168">
        <f t="shared" si="25"/>
        <v>69.677171406610299</v>
      </c>
      <c r="R96" s="70">
        <v>285</v>
      </c>
      <c r="S96" s="85">
        <f t="shared" si="26"/>
        <v>6.4552661381653456E-2</v>
      </c>
      <c r="T96" s="85">
        <f t="shared" si="27"/>
        <v>0.30481283422459893</v>
      </c>
      <c r="U96" s="247">
        <v>67</v>
      </c>
      <c r="V96" s="85">
        <f t="shared" si="28"/>
        <v>1.5175537938844847E-2</v>
      </c>
      <c r="W96" s="248">
        <f t="shared" si="29"/>
        <v>7.1657754010695185E-2</v>
      </c>
      <c r="X96" s="249">
        <v>-2.7</v>
      </c>
    </row>
    <row r="97" spans="1:24" ht="25.5">
      <c r="A97" s="130">
        <v>94</v>
      </c>
      <c r="B97" s="36" t="s">
        <v>637</v>
      </c>
      <c r="C97" s="133" t="s">
        <v>115</v>
      </c>
      <c r="D97" s="7" t="s">
        <v>119</v>
      </c>
      <c r="E97" s="4" t="s">
        <v>31</v>
      </c>
      <c r="F97" s="136">
        <v>12757</v>
      </c>
      <c r="G97" s="247">
        <v>6346</v>
      </c>
      <c r="H97" s="247">
        <v>6411</v>
      </c>
      <c r="I97" s="239">
        <f t="shared" si="20"/>
        <v>6.4283875012030867E-3</v>
      </c>
      <c r="J97" s="169">
        <v>2403</v>
      </c>
      <c r="K97" s="85">
        <f t="shared" si="21"/>
        <v>0.18836717096496042</v>
      </c>
      <c r="L97" s="169">
        <v>7403</v>
      </c>
      <c r="M97" s="85">
        <f t="shared" si="22"/>
        <v>0.58030885004311361</v>
      </c>
      <c r="N97" s="169">
        <v>2951</v>
      </c>
      <c r="O97" s="85">
        <f t="shared" si="23"/>
        <v>0.231323978991926</v>
      </c>
      <c r="P97" s="240">
        <f t="shared" si="24"/>
        <v>39.862218019721738</v>
      </c>
      <c r="Q97" s="168">
        <f t="shared" si="25"/>
        <v>72.322031608807237</v>
      </c>
      <c r="R97" s="70">
        <v>1032</v>
      </c>
      <c r="S97" s="85">
        <f t="shared" si="26"/>
        <v>8.0896762561730812E-2</v>
      </c>
      <c r="T97" s="85">
        <f t="shared" si="27"/>
        <v>0.3497119620467638</v>
      </c>
      <c r="U97" s="247">
        <v>267</v>
      </c>
      <c r="V97" s="85">
        <f t="shared" si="28"/>
        <v>2.0929685662773378E-2</v>
      </c>
      <c r="W97" s="248">
        <f t="shared" si="29"/>
        <v>9.0477804134191805E-2</v>
      </c>
      <c r="X97" s="249">
        <v>-4.3899999999999997</v>
      </c>
    </row>
    <row r="98" spans="1:24">
      <c r="A98" s="130">
        <v>95</v>
      </c>
      <c r="B98" s="36" t="s">
        <v>638</v>
      </c>
      <c r="C98" s="133" t="s">
        <v>120</v>
      </c>
      <c r="D98" s="7" t="s">
        <v>121</v>
      </c>
      <c r="E98" s="4" t="s">
        <v>17</v>
      </c>
      <c r="F98" s="136">
        <v>4844</v>
      </c>
      <c r="G98" s="247">
        <v>2419</v>
      </c>
      <c r="H98" s="247">
        <v>2425</v>
      </c>
      <c r="I98" s="239">
        <f t="shared" si="20"/>
        <v>2.4409429376677709E-3</v>
      </c>
      <c r="J98" s="169">
        <v>989</v>
      </c>
      <c r="K98" s="85">
        <f t="shared" si="21"/>
        <v>0.20417010734929811</v>
      </c>
      <c r="L98" s="169">
        <v>2781</v>
      </c>
      <c r="M98" s="85">
        <f t="shared" si="22"/>
        <v>0.57411230388109002</v>
      </c>
      <c r="N98" s="169">
        <v>1074</v>
      </c>
      <c r="O98" s="85">
        <f t="shared" si="23"/>
        <v>0.2217175887696119</v>
      </c>
      <c r="P98" s="240">
        <f t="shared" si="24"/>
        <v>38.61920172599784</v>
      </c>
      <c r="Q98" s="168">
        <f t="shared" si="25"/>
        <v>74.181948939230494</v>
      </c>
      <c r="R98" s="70">
        <v>293</v>
      </c>
      <c r="S98" s="85">
        <f t="shared" si="26"/>
        <v>6.0487200660611064E-2</v>
      </c>
      <c r="T98" s="85">
        <f t="shared" si="27"/>
        <v>0.27281191806331473</v>
      </c>
      <c r="U98" s="247">
        <v>86</v>
      </c>
      <c r="V98" s="85">
        <f t="shared" si="28"/>
        <v>1.7753922378199834E-2</v>
      </c>
      <c r="W98" s="248">
        <f t="shared" si="29"/>
        <v>8.0074487895716945E-2</v>
      </c>
      <c r="X98" s="249">
        <v>-3.29</v>
      </c>
    </row>
    <row r="99" spans="1:24">
      <c r="A99" s="130">
        <v>96</v>
      </c>
      <c r="B99" s="36" t="s">
        <v>639</v>
      </c>
      <c r="C99" s="133" t="s">
        <v>120</v>
      </c>
      <c r="D99" s="7" t="s">
        <v>122</v>
      </c>
      <c r="E99" s="4" t="s">
        <v>17</v>
      </c>
      <c r="F99" s="136">
        <v>6789</v>
      </c>
      <c r="G99" s="247">
        <v>3427</v>
      </c>
      <c r="H99" s="247">
        <v>3362</v>
      </c>
      <c r="I99" s="239">
        <f t="shared" si="20"/>
        <v>3.4210490511615392E-3</v>
      </c>
      <c r="J99" s="169">
        <v>1283</v>
      </c>
      <c r="K99" s="85">
        <f t="shared" si="21"/>
        <v>0.18898217705111209</v>
      </c>
      <c r="L99" s="169">
        <v>3985</v>
      </c>
      <c r="M99" s="85">
        <f t="shared" si="22"/>
        <v>0.5869789365149507</v>
      </c>
      <c r="N99" s="169">
        <v>1521</v>
      </c>
      <c r="O99" s="85">
        <f t="shared" si="23"/>
        <v>0.22403888643393724</v>
      </c>
      <c r="P99" s="240">
        <f t="shared" si="24"/>
        <v>38.168130489335006</v>
      </c>
      <c r="Q99" s="168">
        <f t="shared" si="25"/>
        <v>70.363864491844424</v>
      </c>
      <c r="R99" s="70">
        <v>423</v>
      </c>
      <c r="S99" s="85">
        <f t="shared" si="26"/>
        <v>6.2306672558550595E-2</v>
      </c>
      <c r="T99" s="85">
        <f t="shared" si="27"/>
        <v>0.27810650887573962</v>
      </c>
      <c r="U99" s="247">
        <v>84</v>
      </c>
      <c r="V99" s="85">
        <f t="shared" si="28"/>
        <v>1.2372956252761821E-2</v>
      </c>
      <c r="W99" s="248">
        <f t="shared" si="29"/>
        <v>5.5226824457593686E-2</v>
      </c>
      <c r="X99" s="249">
        <v>-4.8600000000000003</v>
      </c>
    </row>
    <row r="100" spans="1:24">
      <c r="A100" s="130">
        <v>97</v>
      </c>
      <c r="B100" s="36" t="s">
        <v>640</v>
      </c>
      <c r="C100" s="133" t="s">
        <v>120</v>
      </c>
      <c r="D100" s="7" t="s">
        <v>123</v>
      </c>
      <c r="E100" s="4" t="s">
        <v>17</v>
      </c>
      <c r="F100" s="136">
        <v>4764</v>
      </c>
      <c r="G100" s="247">
        <v>2291</v>
      </c>
      <c r="H100" s="247">
        <v>2473</v>
      </c>
      <c r="I100" s="239">
        <f t="shared" ref="I100:I131" si="30">F100/$F$149</f>
        <v>2.4006300898119859E-3</v>
      </c>
      <c r="J100" s="169">
        <v>968</v>
      </c>
      <c r="K100" s="85">
        <f t="shared" ref="K100:K131" si="31">J100/F100</f>
        <v>0.20319059613769941</v>
      </c>
      <c r="L100" s="169">
        <v>2832</v>
      </c>
      <c r="M100" s="85">
        <f t="shared" ref="M100:M131" si="32">L100/F100</f>
        <v>0.59445843828715361</v>
      </c>
      <c r="N100" s="169">
        <v>964</v>
      </c>
      <c r="O100" s="85">
        <f t="shared" ref="O100:O131" si="33">N100/F100</f>
        <v>0.20235096557514692</v>
      </c>
      <c r="P100" s="240">
        <f t="shared" ref="P100:P131" si="34">N100/L100*100</f>
        <v>34.039548022598872</v>
      </c>
      <c r="Q100" s="168">
        <f t="shared" ref="Q100:Q131" si="35">((J100+N100)/L100)*100</f>
        <v>68.220338983050837</v>
      </c>
      <c r="R100" s="70">
        <v>283</v>
      </c>
      <c r="S100" s="85">
        <f t="shared" ref="S100:S131" si="36">R100/F100</f>
        <v>5.9403862300587744E-2</v>
      </c>
      <c r="T100" s="85">
        <f t="shared" ref="T100:T131" si="37">R100/N100</f>
        <v>0.29356846473029047</v>
      </c>
      <c r="U100" s="247">
        <v>71</v>
      </c>
      <c r="V100" s="85">
        <f t="shared" ref="V100:V131" si="38">U100/F100</f>
        <v>1.4903442485306465E-2</v>
      </c>
      <c r="W100" s="248">
        <f t="shared" ref="W100:W131" si="39">U100/N100</f>
        <v>7.3651452282157678E-2</v>
      </c>
      <c r="X100" s="249">
        <v>-1.05</v>
      </c>
    </row>
    <row r="101" spans="1:24">
      <c r="A101" s="130">
        <v>98</v>
      </c>
      <c r="B101" s="36" t="s">
        <v>641</v>
      </c>
      <c r="C101" s="133" t="s">
        <v>120</v>
      </c>
      <c r="D101" s="7" t="s">
        <v>124</v>
      </c>
      <c r="E101" s="4" t="s">
        <v>17</v>
      </c>
      <c r="F101" s="136">
        <v>7639</v>
      </c>
      <c r="G101" s="247">
        <v>3811</v>
      </c>
      <c r="H101" s="247">
        <v>3828</v>
      </c>
      <c r="I101" s="239">
        <f t="shared" si="30"/>
        <v>3.8493730596292526E-3</v>
      </c>
      <c r="J101" s="169">
        <v>1504</v>
      </c>
      <c r="K101" s="85">
        <f t="shared" si="31"/>
        <v>0.19688440895405157</v>
      </c>
      <c r="L101" s="169">
        <v>4460</v>
      </c>
      <c r="M101" s="85">
        <f t="shared" si="32"/>
        <v>0.58384605314831783</v>
      </c>
      <c r="N101" s="169">
        <v>1675</v>
      </c>
      <c r="O101" s="85">
        <f t="shared" si="33"/>
        <v>0.21926953789763057</v>
      </c>
      <c r="P101" s="240">
        <f t="shared" si="34"/>
        <v>37.55605381165919</v>
      </c>
      <c r="Q101" s="168">
        <f t="shared" si="35"/>
        <v>71.278026905829591</v>
      </c>
      <c r="R101" s="70">
        <v>475</v>
      </c>
      <c r="S101" s="85">
        <f t="shared" si="36"/>
        <v>6.2180913732163896E-2</v>
      </c>
      <c r="T101" s="85">
        <f t="shared" si="37"/>
        <v>0.28358208955223879</v>
      </c>
      <c r="U101" s="247">
        <v>111</v>
      </c>
      <c r="V101" s="85">
        <f t="shared" si="38"/>
        <v>1.4530697735305667E-2</v>
      </c>
      <c r="W101" s="248">
        <f t="shared" si="39"/>
        <v>6.6268656716417906E-2</v>
      </c>
      <c r="X101" s="249">
        <v>-4.05</v>
      </c>
    </row>
    <row r="102" spans="1:24">
      <c r="A102" s="130">
        <v>99</v>
      </c>
      <c r="B102" s="36" t="s">
        <v>642</v>
      </c>
      <c r="C102" s="133" t="s">
        <v>120</v>
      </c>
      <c r="D102" s="7" t="s">
        <v>125</v>
      </c>
      <c r="E102" s="4" t="s">
        <v>17</v>
      </c>
      <c r="F102" s="136">
        <v>4045</v>
      </c>
      <c r="G102" s="247">
        <v>2044</v>
      </c>
      <c r="H102" s="247">
        <v>2001</v>
      </c>
      <c r="I102" s="239">
        <f t="shared" si="30"/>
        <v>2.0383183697081199E-3</v>
      </c>
      <c r="J102" s="169">
        <v>848</v>
      </c>
      <c r="K102" s="85">
        <f t="shared" si="31"/>
        <v>0.2096415327564895</v>
      </c>
      <c r="L102" s="169">
        <v>2364</v>
      </c>
      <c r="M102" s="85">
        <f t="shared" si="32"/>
        <v>0.58442521631644007</v>
      </c>
      <c r="N102" s="169">
        <v>833</v>
      </c>
      <c r="O102" s="85">
        <f t="shared" si="33"/>
        <v>0.20593325092707046</v>
      </c>
      <c r="P102" s="240">
        <f t="shared" si="34"/>
        <v>35.236886632825723</v>
      </c>
      <c r="Q102" s="168">
        <f t="shared" si="35"/>
        <v>71.108291032148898</v>
      </c>
      <c r="R102" s="70">
        <v>244</v>
      </c>
      <c r="S102" s="85">
        <f t="shared" si="36"/>
        <v>6.0321384425216319E-2</v>
      </c>
      <c r="T102" s="85">
        <f t="shared" si="37"/>
        <v>0.29291716686674668</v>
      </c>
      <c r="U102" s="247">
        <v>62</v>
      </c>
      <c r="V102" s="85">
        <f t="shared" si="38"/>
        <v>1.5327564894932014E-2</v>
      </c>
      <c r="W102" s="248">
        <f t="shared" si="39"/>
        <v>7.4429771908763501E-2</v>
      </c>
      <c r="X102" s="249">
        <v>-3.47</v>
      </c>
    </row>
    <row r="103" spans="1:24" ht="25.5">
      <c r="A103" s="130">
        <v>100</v>
      </c>
      <c r="B103" s="36" t="s">
        <v>643</v>
      </c>
      <c r="C103" s="133" t="s">
        <v>120</v>
      </c>
      <c r="D103" s="7" t="s">
        <v>126</v>
      </c>
      <c r="E103" s="4" t="s">
        <v>31</v>
      </c>
      <c r="F103" s="136">
        <v>9543</v>
      </c>
      <c r="G103" s="247">
        <v>4872</v>
      </c>
      <c r="H103" s="247">
        <v>4671</v>
      </c>
      <c r="I103" s="239">
        <f t="shared" si="30"/>
        <v>4.8088188385969318E-3</v>
      </c>
      <c r="J103" s="169">
        <v>1667</v>
      </c>
      <c r="K103" s="85">
        <f t="shared" si="31"/>
        <v>0.17468301372733941</v>
      </c>
      <c r="L103" s="169">
        <v>5581</v>
      </c>
      <c r="M103" s="85">
        <f t="shared" si="32"/>
        <v>0.58482657445247821</v>
      </c>
      <c r="N103" s="169">
        <v>2295</v>
      </c>
      <c r="O103" s="85">
        <f t="shared" si="33"/>
        <v>0.24049041182018233</v>
      </c>
      <c r="P103" s="240">
        <f t="shared" si="34"/>
        <v>41.121662784447231</v>
      </c>
      <c r="Q103" s="168">
        <f t="shared" si="35"/>
        <v>70.990861852714573</v>
      </c>
      <c r="R103" s="70">
        <v>747</v>
      </c>
      <c r="S103" s="85">
        <f t="shared" si="36"/>
        <v>7.8277271298333853E-2</v>
      </c>
      <c r="T103" s="85">
        <f t="shared" si="37"/>
        <v>0.32549019607843138</v>
      </c>
      <c r="U103" s="247">
        <v>204</v>
      </c>
      <c r="V103" s="85">
        <f t="shared" si="38"/>
        <v>2.1376925495127319E-2</v>
      </c>
      <c r="W103" s="248">
        <f t="shared" si="39"/>
        <v>8.8888888888888892E-2</v>
      </c>
      <c r="X103" s="249">
        <v>-5.73</v>
      </c>
    </row>
    <row r="104" spans="1:24">
      <c r="A104" s="130">
        <v>101</v>
      </c>
      <c r="B104" s="36" t="s">
        <v>644</v>
      </c>
      <c r="C104" s="133" t="s">
        <v>120</v>
      </c>
      <c r="D104" s="7" t="s">
        <v>127</v>
      </c>
      <c r="E104" s="4" t="s">
        <v>17</v>
      </c>
      <c r="F104" s="136">
        <v>5387</v>
      </c>
      <c r="G104" s="247">
        <v>2701</v>
      </c>
      <c r="H104" s="247">
        <v>2686</v>
      </c>
      <c r="I104" s="239">
        <f t="shared" si="30"/>
        <v>2.7145663924889102E-3</v>
      </c>
      <c r="J104" s="169">
        <v>1023</v>
      </c>
      <c r="K104" s="85">
        <f t="shared" si="31"/>
        <v>0.18990161499907185</v>
      </c>
      <c r="L104" s="169">
        <v>3184</v>
      </c>
      <c r="M104" s="85">
        <f t="shared" si="32"/>
        <v>0.59105253387785406</v>
      </c>
      <c r="N104" s="169">
        <v>1180</v>
      </c>
      <c r="O104" s="85">
        <f t="shared" si="33"/>
        <v>0.21904585112307406</v>
      </c>
      <c r="P104" s="240">
        <f t="shared" si="34"/>
        <v>37.060301507537687</v>
      </c>
      <c r="Q104" s="168">
        <f t="shared" si="35"/>
        <v>69.189698492462313</v>
      </c>
      <c r="R104" s="70">
        <v>380</v>
      </c>
      <c r="S104" s="85">
        <f t="shared" si="36"/>
        <v>7.0540189344718771E-2</v>
      </c>
      <c r="T104" s="85">
        <f t="shared" si="37"/>
        <v>0.32203389830508472</v>
      </c>
      <c r="U104" s="247">
        <v>106</v>
      </c>
      <c r="V104" s="85">
        <f t="shared" si="38"/>
        <v>1.9677000185632076E-2</v>
      </c>
      <c r="W104" s="248">
        <f t="shared" si="39"/>
        <v>8.9830508474576271E-2</v>
      </c>
      <c r="X104" s="249">
        <v>-5</v>
      </c>
    </row>
    <row r="105" spans="1:24" ht="25.5">
      <c r="A105" s="130">
        <v>102</v>
      </c>
      <c r="B105" s="36" t="s">
        <v>645</v>
      </c>
      <c r="C105" s="133" t="s">
        <v>120</v>
      </c>
      <c r="D105" s="7" t="s">
        <v>128</v>
      </c>
      <c r="E105" s="4" t="s">
        <v>31</v>
      </c>
      <c r="F105" s="136">
        <v>9155</v>
      </c>
      <c r="G105" s="247">
        <v>4608</v>
      </c>
      <c r="H105" s="247">
        <v>4547</v>
      </c>
      <c r="I105" s="239">
        <f t="shared" si="30"/>
        <v>4.6133015264963754E-3</v>
      </c>
      <c r="J105" s="169">
        <v>1795</v>
      </c>
      <c r="K105" s="85">
        <f t="shared" si="31"/>
        <v>0.19606772255598034</v>
      </c>
      <c r="L105" s="169">
        <v>5299</v>
      </c>
      <c r="M105" s="85">
        <f t="shared" si="32"/>
        <v>0.57880939377389407</v>
      </c>
      <c r="N105" s="169">
        <v>2061</v>
      </c>
      <c r="O105" s="85">
        <f t="shared" si="33"/>
        <v>0.22512288367012562</v>
      </c>
      <c r="P105" s="240">
        <f t="shared" si="34"/>
        <v>38.894130968107191</v>
      </c>
      <c r="Q105" s="168">
        <f t="shared" si="35"/>
        <v>72.768446876769204</v>
      </c>
      <c r="R105" s="70">
        <v>601</v>
      </c>
      <c r="S105" s="85">
        <f t="shared" si="36"/>
        <v>6.5647187329328241E-2</v>
      </c>
      <c r="T105" s="85">
        <f t="shared" si="37"/>
        <v>0.2916060164968462</v>
      </c>
      <c r="U105" s="247">
        <v>129</v>
      </c>
      <c r="V105" s="85">
        <f t="shared" si="38"/>
        <v>1.4090660841070453E-2</v>
      </c>
      <c r="W105" s="248">
        <f t="shared" si="39"/>
        <v>6.2590975254730716E-2</v>
      </c>
      <c r="X105" s="249">
        <v>-3.28</v>
      </c>
    </row>
    <row r="106" spans="1:24" ht="25.5">
      <c r="A106" s="130">
        <v>103</v>
      </c>
      <c r="B106" s="36" t="s">
        <v>646</v>
      </c>
      <c r="C106" s="133" t="s">
        <v>120</v>
      </c>
      <c r="D106" s="7" t="s">
        <v>129</v>
      </c>
      <c r="E106" s="4" t="s">
        <v>31</v>
      </c>
      <c r="F106" s="136">
        <v>32666</v>
      </c>
      <c r="G106" s="247">
        <v>17082</v>
      </c>
      <c r="H106" s="247">
        <v>15584</v>
      </c>
      <c r="I106" s="239">
        <f t="shared" si="30"/>
        <v>1.6460743600713337E-2</v>
      </c>
      <c r="J106" s="169">
        <v>5902</v>
      </c>
      <c r="K106" s="85">
        <f t="shared" si="31"/>
        <v>0.18067715667666687</v>
      </c>
      <c r="L106" s="169">
        <v>18827</v>
      </c>
      <c r="M106" s="85">
        <f t="shared" si="32"/>
        <v>0.57634849690810019</v>
      </c>
      <c r="N106" s="169">
        <v>7937</v>
      </c>
      <c r="O106" s="85">
        <f t="shared" si="33"/>
        <v>0.24297434641523297</v>
      </c>
      <c r="P106" s="240">
        <f t="shared" si="34"/>
        <v>42.157539703617147</v>
      </c>
      <c r="Q106" s="168">
        <f t="shared" si="35"/>
        <v>73.506134806395067</v>
      </c>
      <c r="R106" s="70">
        <v>2525</v>
      </c>
      <c r="S106" s="85">
        <f t="shared" si="36"/>
        <v>7.7297495867262603E-2</v>
      </c>
      <c r="T106" s="85">
        <f t="shared" si="37"/>
        <v>0.31813027592289278</v>
      </c>
      <c r="U106" s="247">
        <v>557</v>
      </c>
      <c r="V106" s="85">
        <f t="shared" si="38"/>
        <v>1.7051368395273374E-2</v>
      </c>
      <c r="W106" s="248">
        <f t="shared" si="39"/>
        <v>7.0177648985762883E-2</v>
      </c>
      <c r="X106" s="249">
        <v>-5.0999999999999996</v>
      </c>
    </row>
    <row r="107" spans="1:24">
      <c r="A107" s="130">
        <v>104</v>
      </c>
      <c r="B107" s="36" t="s">
        <v>647</v>
      </c>
      <c r="C107" s="133" t="s">
        <v>120</v>
      </c>
      <c r="D107" s="7" t="s">
        <v>130</v>
      </c>
      <c r="E107" s="4" t="s">
        <v>17</v>
      </c>
      <c r="F107" s="136">
        <v>3506</v>
      </c>
      <c r="G107" s="247">
        <v>1720</v>
      </c>
      <c r="H107" s="247">
        <v>1786</v>
      </c>
      <c r="I107" s="239">
        <f t="shared" si="30"/>
        <v>1.7667105572797698E-3</v>
      </c>
      <c r="J107" s="169">
        <v>689</v>
      </c>
      <c r="K107" s="85">
        <f t="shared" si="31"/>
        <v>0.19652025099828865</v>
      </c>
      <c r="L107" s="169">
        <v>2102</v>
      </c>
      <c r="M107" s="85">
        <f t="shared" si="32"/>
        <v>0.59954363947518541</v>
      </c>
      <c r="N107" s="169">
        <v>715</v>
      </c>
      <c r="O107" s="85">
        <f t="shared" si="33"/>
        <v>0.20393610952652597</v>
      </c>
      <c r="P107" s="240">
        <f t="shared" si="34"/>
        <v>34.015223596574693</v>
      </c>
      <c r="Q107" s="168">
        <f t="shared" si="35"/>
        <v>66.793529971455754</v>
      </c>
      <c r="R107" s="70">
        <v>202</v>
      </c>
      <c r="S107" s="85">
        <f t="shared" si="36"/>
        <v>5.7615516257843696E-2</v>
      </c>
      <c r="T107" s="85">
        <f t="shared" si="37"/>
        <v>0.28251748251748254</v>
      </c>
      <c r="U107" s="247">
        <v>56</v>
      </c>
      <c r="V107" s="85">
        <f t="shared" si="38"/>
        <v>1.5972618368511125E-2</v>
      </c>
      <c r="W107" s="248">
        <f t="shared" si="39"/>
        <v>7.8321678321678329E-2</v>
      </c>
      <c r="X107" s="249">
        <v>-3.41</v>
      </c>
    </row>
    <row r="108" spans="1:24">
      <c r="A108" s="130">
        <v>105</v>
      </c>
      <c r="B108" s="36" t="s">
        <v>648</v>
      </c>
      <c r="C108" s="133" t="s">
        <v>120</v>
      </c>
      <c r="D108" s="7" t="s">
        <v>131</v>
      </c>
      <c r="E108" s="4" t="s">
        <v>17</v>
      </c>
      <c r="F108" s="136">
        <v>6020</v>
      </c>
      <c r="G108" s="247">
        <v>3033</v>
      </c>
      <c r="H108" s="247">
        <v>2987</v>
      </c>
      <c r="I108" s="239">
        <f t="shared" si="30"/>
        <v>3.0335418011478077E-3</v>
      </c>
      <c r="J108" s="169">
        <v>1141</v>
      </c>
      <c r="K108" s="85">
        <f t="shared" si="31"/>
        <v>0.18953488372093022</v>
      </c>
      <c r="L108" s="169">
        <v>3580</v>
      </c>
      <c r="M108" s="85">
        <f t="shared" si="32"/>
        <v>0.59468438538205981</v>
      </c>
      <c r="N108" s="169">
        <v>1299</v>
      </c>
      <c r="O108" s="85">
        <f t="shared" si="33"/>
        <v>0.21578073089700997</v>
      </c>
      <c r="P108" s="240">
        <f t="shared" si="34"/>
        <v>36.284916201117319</v>
      </c>
      <c r="Q108" s="168">
        <f t="shared" si="35"/>
        <v>68.156424581005581</v>
      </c>
      <c r="R108" s="70">
        <v>369</v>
      </c>
      <c r="S108" s="85">
        <f t="shared" si="36"/>
        <v>6.1295681063122921E-2</v>
      </c>
      <c r="T108" s="85">
        <f t="shared" si="37"/>
        <v>0.28406466512702078</v>
      </c>
      <c r="U108" s="247">
        <v>83</v>
      </c>
      <c r="V108" s="85">
        <f t="shared" si="38"/>
        <v>1.3787375415282393E-2</v>
      </c>
      <c r="W108" s="248">
        <f t="shared" si="39"/>
        <v>6.3895304080061582E-2</v>
      </c>
      <c r="X108" s="249">
        <v>-4.13</v>
      </c>
    </row>
    <row r="109" spans="1:24">
      <c r="A109" s="130">
        <v>106</v>
      </c>
      <c r="B109" s="36" t="s">
        <v>649</v>
      </c>
      <c r="C109" s="133" t="s">
        <v>132</v>
      </c>
      <c r="D109" s="7" t="s">
        <v>133</v>
      </c>
      <c r="E109" s="4" t="s">
        <v>16</v>
      </c>
      <c r="F109" s="136">
        <v>13536</v>
      </c>
      <c r="G109" s="247">
        <v>7009</v>
      </c>
      <c r="H109" s="247">
        <v>6527</v>
      </c>
      <c r="I109" s="239">
        <f t="shared" si="30"/>
        <v>6.8209338571987915E-3</v>
      </c>
      <c r="J109" s="169">
        <v>2335</v>
      </c>
      <c r="K109" s="85">
        <f t="shared" si="31"/>
        <v>0.17250295508274233</v>
      </c>
      <c r="L109" s="169">
        <v>8049</v>
      </c>
      <c r="M109" s="85">
        <f t="shared" si="32"/>
        <v>0.59463652482269502</v>
      </c>
      <c r="N109" s="169">
        <v>3152</v>
      </c>
      <c r="O109" s="85">
        <f t="shared" si="33"/>
        <v>0.23286052009456265</v>
      </c>
      <c r="P109" s="240">
        <f t="shared" si="34"/>
        <v>39.160144117281646</v>
      </c>
      <c r="Q109" s="168">
        <f t="shared" si="35"/>
        <v>68.169959001118158</v>
      </c>
      <c r="R109" s="70">
        <v>954</v>
      </c>
      <c r="S109" s="85">
        <f t="shared" si="36"/>
        <v>7.0478723404255317E-2</v>
      </c>
      <c r="T109" s="85">
        <f t="shared" si="37"/>
        <v>0.30266497461928932</v>
      </c>
      <c r="U109" s="247">
        <v>250</v>
      </c>
      <c r="V109" s="85">
        <f t="shared" si="38"/>
        <v>1.8469267139479904E-2</v>
      </c>
      <c r="W109" s="248">
        <f t="shared" si="39"/>
        <v>7.9314720812182743E-2</v>
      </c>
      <c r="X109" s="249">
        <v>-5.73</v>
      </c>
    </row>
    <row r="110" spans="1:24">
      <c r="A110" s="130">
        <v>107</v>
      </c>
      <c r="B110" s="36" t="s">
        <v>650</v>
      </c>
      <c r="C110" s="133" t="s">
        <v>132</v>
      </c>
      <c r="D110" s="7" t="s">
        <v>133</v>
      </c>
      <c r="E110" s="4" t="s">
        <v>17</v>
      </c>
      <c r="F110" s="136">
        <v>9395</v>
      </c>
      <c r="G110" s="247">
        <v>4676</v>
      </c>
      <c r="H110" s="247">
        <v>4719</v>
      </c>
      <c r="I110" s="239">
        <f t="shared" si="30"/>
        <v>4.7342400700637298E-3</v>
      </c>
      <c r="J110" s="169">
        <v>1761</v>
      </c>
      <c r="K110" s="85">
        <f t="shared" si="31"/>
        <v>0.18744012772751464</v>
      </c>
      <c r="L110" s="169">
        <v>5645</v>
      </c>
      <c r="M110" s="85">
        <f t="shared" si="32"/>
        <v>0.60085151676423632</v>
      </c>
      <c r="N110" s="169">
        <v>1989</v>
      </c>
      <c r="O110" s="85">
        <f t="shared" si="33"/>
        <v>0.21170835550824907</v>
      </c>
      <c r="P110" s="240">
        <f t="shared" si="34"/>
        <v>35.234720992028343</v>
      </c>
      <c r="Q110" s="168">
        <f t="shared" si="35"/>
        <v>66.430469441984059</v>
      </c>
      <c r="R110" s="70">
        <v>596</v>
      </c>
      <c r="S110" s="85">
        <f t="shared" si="36"/>
        <v>6.3437998935604048E-2</v>
      </c>
      <c r="T110" s="85">
        <f t="shared" si="37"/>
        <v>0.2996480643539467</v>
      </c>
      <c r="U110" s="247">
        <v>174</v>
      </c>
      <c r="V110" s="85">
        <f t="shared" si="38"/>
        <v>1.8520489622139435E-2</v>
      </c>
      <c r="W110" s="248">
        <f t="shared" si="39"/>
        <v>8.7481146304675711E-2</v>
      </c>
      <c r="X110" s="249">
        <v>-8.4700000000000006</v>
      </c>
    </row>
    <row r="111" spans="1:24">
      <c r="A111" s="130">
        <v>108</v>
      </c>
      <c r="B111" s="36" t="s">
        <v>651</v>
      </c>
      <c r="C111" s="133" t="s">
        <v>132</v>
      </c>
      <c r="D111" s="7" t="s">
        <v>134</v>
      </c>
      <c r="E111" s="4" t="s">
        <v>17</v>
      </c>
      <c r="F111" s="136">
        <v>8843</v>
      </c>
      <c r="G111" s="247">
        <v>4472</v>
      </c>
      <c r="H111" s="247">
        <v>4371</v>
      </c>
      <c r="I111" s="239">
        <f t="shared" si="30"/>
        <v>4.4560814198588141E-3</v>
      </c>
      <c r="J111" s="169">
        <v>1836</v>
      </c>
      <c r="K111" s="85">
        <f t="shared" si="31"/>
        <v>0.20762184778921181</v>
      </c>
      <c r="L111" s="169">
        <v>5350</v>
      </c>
      <c r="M111" s="85">
        <f t="shared" si="32"/>
        <v>0.60499830374307362</v>
      </c>
      <c r="N111" s="169">
        <v>1657</v>
      </c>
      <c r="O111" s="85">
        <f t="shared" si="33"/>
        <v>0.18737984846771458</v>
      </c>
      <c r="P111" s="240">
        <f t="shared" si="34"/>
        <v>30.971962616822431</v>
      </c>
      <c r="Q111" s="168">
        <f t="shared" si="35"/>
        <v>65.289719626168221</v>
      </c>
      <c r="R111" s="70">
        <v>517</v>
      </c>
      <c r="S111" s="85">
        <f t="shared" si="36"/>
        <v>5.846432206264842E-2</v>
      </c>
      <c r="T111" s="85">
        <f t="shared" si="37"/>
        <v>0.312009656004828</v>
      </c>
      <c r="U111" s="247">
        <v>126</v>
      </c>
      <c r="V111" s="85">
        <f t="shared" si="38"/>
        <v>1.4248558181612575E-2</v>
      </c>
      <c r="W111" s="248">
        <f t="shared" si="39"/>
        <v>7.6041038020519008E-2</v>
      </c>
      <c r="X111" s="249">
        <v>-0.79</v>
      </c>
    </row>
    <row r="112" spans="1:24">
      <c r="A112" s="130">
        <v>109</v>
      </c>
      <c r="B112" s="36" t="s">
        <v>652</v>
      </c>
      <c r="C112" s="133" t="s">
        <v>132</v>
      </c>
      <c r="D112" s="7" t="s">
        <v>135</v>
      </c>
      <c r="E112" s="4" t="s">
        <v>17</v>
      </c>
      <c r="F112" s="136">
        <v>21310</v>
      </c>
      <c r="G112" s="247">
        <v>10773</v>
      </c>
      <c r="H112" s="247">
        <v>10537</v>
      </c>
      <c r="I112" s="239">
        <f t="shared" si="30"/>
        <v>1.0738334847584682E-2</v>
      </c>
      <c r="J112" s="169">
        <v>4442</v>
      </c>
      <c r="K112" s="85">
        <f t="shared" si="31"/>
        <v>0.20844673862036603</v>
      </c>
      <c r="L112" s="169">
        <v>12979</v>
      </c>
      <c r="M112" s="85">
        <f t="shared" si="32"/>
        <v>0.60905678085405912</v>
      </c>
      <c r="N112" s="169">
        <v>3889</v>
      </c>
      <c r="O112" s="85">
        <f t="shared" si="33"/>
        <v>0.18249648052557485</v>
      </c>
      <c r="P112" s="240">
        <f t="shared" si="34"/>
        <v>29.963787656984358</v>
      </c>
      <c r="Q112" s="168">
        <f t="shared" si="35"/>
        <v>64.188304183681339</v>
      </c>
      <c r="R112" s="70">
        <v>1100</v>
      </c>
      <c r="S112" s="85">
        <f t="shared" si="36"/>
        <v>5.1618958235570153E-2</v>
      </c>
      <c r="T112" s="85">
        <f t="shared" si="37"/>
        <v>0.28284906145538696</v>
      </c>
      <c r="U112" s="247">
        <v>249</v>
      </c>
      <c r="V112" s="85">
        <f t="shared" si="38"/>
        <v>1.1684655091506336E-2</v>
      </c>
      <c r="W112" s="248">
        <f t="shared" si="39"/>
        <v>6.4026742093083053E-2</v>
      </c>
      <c r="X112" s="249">
        <v>-1.22</v>
      </c>
    </row>
    <row r="113" spans="1:24">
      <c r="A113" s="130">
        <v>110</v>
      </c>
      <c r="B113" s="36" t="s">
        <v>653</v>
      </c>
      <c r="C113" s="133" t="s">
        <v>132</v>
      </c>
      <c r="D113" s="7" t="s">
        <v>136</v>
      </c>
      <c r="E113" s="4" t="s">
        <v>17</v>
      </c>
      <c r="F113" s="136">
        <v>8251</v>
      </c>
      <c r="G113" s="247">
        <v>4159</v>
      </c>
      <c r="H113" s="247">
        <v>4092</v>
      </c>
      <c r="I113" s="239">
        <f t="shared" si="30"/>
        <v>4.1577663457260071E-3</v>
      </c>
      <c r="J113" s="169">
        <v>1923</v>
      </c>
      <c r="K113" s="85">
        <f t="shared" si="31"/>
        <v>0.23306265907162768</v>
      </c>
      <c r="L113" s="169">
        <v>5012</v>
      </c>
      <c r="M113" s="85">
        <f t="shared" si="32"/>
        <v>0.60744152223972847</v>
      </c>
      <c r="N113" s="169">
        <v>1316</v>
      </c>
      <c r="O113" s="85">
        <f t="shared" si="33"/>
        <v>0.15949581868864379</v>
      </c>
      <c r="P113" s="240">
        <f t="shared" si="34"/>
        <v>26.256983240223462</v>
      </c>
      <c r="Q113" s="168">
        <f t="shared" si="35"/>
        <v>64.624900239425372</v>
      </c>
      <c r="R113" s="70">
        <v>404</v>
      </c>
      <c r="S113" s="85">
        <f t="shared" si="36"/>
        <v>4.8963761968246276E-2</v>
      </c>
      <c r="T113" s="85">
        <f t="shared" si="37"/>
        <v>0.30699088145896658</v>
      </c>
      <c r="U113" s="247">
        <v>123</v>
      </c>
      <c r="V113" s="85">
        <f t="shared" si="38"/>
        <v>1.4907283965579929E-2</v>
      </c>
      <c r="W113" s="248">
        <f t="shared" si="39"/>
        <v>9.3465045592705173E-2</v>
      </c>
      <c r="X113" s="249">
        <v>-0.12</v>
      </c>
    </row>
    <row r="114" spans="1:24">
      <c r="A114" s="130">
        <v>111</v>
      </c>
      <c r="B114" s="36" t="s">
        <v>654</v>
      </c>
      <c r="C114" s="133" t="s">
        <v>132</v>
      </c>
      <c r="D114" s="7" t="s">
        <v>137</v>
      </c>
      <c r="E114" s="4" t="s">
        <v>17</v>
      </c>
      <c r="F114" s="136">
        <v>11034</v>
      </c>
      <c r="G114" s="247">
        <v>5527</v>
      </c>
      <c r="H114" s="247">
        <v>5507</v>
      </c>
      <c r="I114" s="239">
        <f t="shared" si="30"/>
        <v>5.5601495405091213E-3</v>
      </c>
      <c r="J114" s="169">
        <v>2435</v>
      </c>
      <c r="K114" s="85">
        <f t="shared" si="31"/>
        <v>0.22068152981692948</v>
      </c>
      <c r="L114" s="169">
        <v>6714</v>
      </c>
      <c r="M114" s="85">
        <f t="shared" si="32"/>
        <v>0.60848287112561172</v>
      </c>
      <c r="N114" s="169">
        <v>1885</v>
      </c>
      <c r="O114" s="85">
        <f t="shared" si="33"/>
        <v>0.17083559905745876</v>
      </c>
      <c r="P114" s="240">
        <f t="shared" si="34"/>
        <v>28.075662794161456</v>
      </c>
      <c r="Q114" s="168">
        <f t="shared" si="35"/>
        <v>64.343163538873995</v>
      </c>
      <c r="R114" s="70">
        <v>516</v>
      </c>
      <c r="S114" s="85">
        <f t="shared" si="36"/>
        <v>4.6764545948885267E-2</v>
      </c>
      <c r="T114" s="85">
        <f t="shared" si="37"/>
        <v>0.27374005305039789</v>
      </c>
      <c r="U114" s="247">
        <v>134</v>
      </c>
      <c r="V114" s="85">
        <f t="shared" si="38"/>
        <v>1.2144281312307414E-2</v>
      </c>
      <c r="W114" s="248">
        <f t="shared" si="39"/>
        <v>7.108753315649867E-2</v>
      </c>
      <c r="X114" s="249">
        <v>-1.46</v>
      </c>
    </row>
    <row r="115" spans="1:24">
      <c r="A115" s="130">
        <v>112</v>
      </c>
      <c r="B115" s="36" t="s">
        <v>655</v>
      </c>
      <c r="C115" s="133" t="s">
        <v>132</v>
      </c>
      <c r="D115" s="7" t="s">
        <v>138</v>
      </c>
      <c r="E115" s="4" t="s">
        <v>17</v>
      </c>
      <c r="F115" s="136">
        <v>20966</v>
      </c>
      <c r="G115" s="247">
        <v>10487</v>
      </c>
      <c r="H115" s="247">
        <v>10479</v>
      </c>
      <c r="I115" s="239">
        <f t="shared" si="30"/>
        <v>1.0564989601804806E-2</v>
      </c>
      <c r="J115" s="169">
        <v>5094</v>
      </c>
      <c r="K115" s="85">
        <f t="shared" si="31"/>
        <v>0.24296480015262806</v>
      </c>
      <c r="L115" s="169">
        <v>12882</v>
      </c>
      <c r="M115" s="85">
        <f t="shared" si="32"/>
        <v>0.61442335209386623</v>
      </c>
      <c r="N115" s="169">
        <v>2990</v>
      </c>
      <c r="O115" s="85">
        <f t="shared" si="33"/>
        <v>0.14261184775350569</v>
      </c>
      <c r="P115" s="240">
        <f t="shared" si="34"/>
        <v>23.210681571184601</v>
      </c>
      <c r="Q115" s="168">
        <f t="shared" si="35"/>
        <v>62.754230709517159</v>
      </c>
      <c r="R115" s="70">
        <v>751</v>
      </c>
      <c r="S115" s="85">
        <f t="shared" si="36"/>
        <v>3.5819898883907277E-2</v>
      </c>
      <c r="T115" s="85">
        <f t="shared" si="37"/>
        <v>0.25117056856187292</v>
      </c>
      <c r="U115" s="247">
        <v>159</v>
      </c>
      <c r="V115" s="85">
        <f t="shared" si="38"/>
        <v>7.5837069541161879E-3</v>
      </c>
      <c r="W115" s="248">
        <f t="shared" si="39"/>
        <v>5.3177257525083614E-2</v>
      </c>
      <c r="X115" s="250">
        <v>1.44</v>
      </c>
    </row>
    <row r="116" spans="1:24" ht="25.5">
      <c r="A116" s="130">
        <v>113</v>
      </c>
      <c r="B116" s="36" t="s">
        <v>656</v>
      </c>
      <c r="C116" s="133" t="s">
        <v>132</v>
      </c>
      <c r="D116" s="7" t="s">
        <v>139</v>
      </c>
      <c r="E116" s="4" t="s">
        <v>17</v>
      </c>
      <c r="F116" s="136">
        <v>5225</v>
      </c>
      <c r="G116" s="247">
        <v>2635</v>
      </c>
      <c r="H116" s="247">
        <v>2590</v>
      </c>
      <c r="I116" s="239">
        <f t="shared" si="30"/>
        <v>2.632932875580946E-3</v>
      </c>
      <c r="J116" s="169">
        <v>1055</v>
      </c>
      <c r="K116" s="85">
        <f t="shared" si="31"/>
        <v>0.20191387559808613</v>
      </c>
      <c r="L116" s="169">
        <v>3104</v>
      </c>
      <c r="M116" s="85">
        <f t="shared" si="32"/>
        <v>0.59406698564593297</v>
      </c>
      <c r="N116" s="169">
        <v>1066</v>
      </c>
      <c r="O116" s="85">
        <f t="shared" si="33"/>
        <v>0.20401913875598085</v>
      </c>
      <c r="P116" s="240">
        <f t="shared" si="34"/>
        <v>34.342783505154642</v>
      </c>
      <c r="Q116" s="168">
        <f t="shared" si="35"/>
        <v>68.331185567010309</v>
      </c>
      <c r="R116" s="70">
        <v>335</v>
      </c>
      <c r="S116" s="85">
        <f t="shared" si="36"/>
        <v>6.4114832535885166E-2</v>
      </c>
      <c r="T116" s="85">
        <f t="shared" si="37"/>
        <v>0.31425891181988741</v>
      </c>
      <c r="U116" s="247">
        <v>93</v>
      </c>
      <c r="V116" s="85">
        <f t="shared" si="38"/>
        <v>1.7799043062200957E-2</v>
      </c>
      <c r="W116" s="248">
        <f t="shared" si="39"/>
        <v>8.7242026266416514E-2</v>
      </c>
      <c r="X116" s="249">
        <v>-5.96</v>
      </c>
    </row>
    <row r="117" spans="1:24" ht="25.5">
      <c r="A117" s="130">
        <v>114</v>
      </c>
      <c r="B117" s="36" t="s">
        <v>657</v>
      </c>
      <c r="C117" s="133" t="s">
        <v>132</v>
      </c>
      <c r="D117" s="7" t="s">
        <v>140</v>
      </c>
      <c r="E117" s="4" t="s">
        <v>17</v>
      </c>
      <c r="F117" s="136">
        <v>16396</v>
      </c>
      <c r="G117" s="247">
        <v>8209</v>
      </c>
      <c r="H117" s="247">
        <v>8187</v>
      </c>
      <c r="I117" s="239">
        <f t="shared" si="30"/>
        <v>8.2621181680430991E-3</v>
      </c>
      <c r="J117" s="169">
        <v>3638</v>
      </c>
      <c r="K117" s="85">
        <f t="shared" si="31"/>
        <v>0.22188338619175407</v>
      </c>
      <c r="L117" s="169">
        <v>10071</v>
      </c>
      <c r="M117" s="85">
        <f t="shared" si="32"/>
        <v>0.61423517931202731</v>
      </c>
      <c r="N117" s="169">
        <v>2687</v>
      </c>
      <c r="O117" s="85">
        <f t="shared" si="33"/>
        <v>0.16388143449621859</v>
      </c>
      <c r="P117" s="240">
        <f t="shared" si="34"/>
        <v>26.680567967431241</v>
      </c>
      <c r="Q117" s="168">
        <f t="shared" si="35"/>
        <v>62.804090954225003</v>
      </c>
      <c r="R117" s="70">
        <v>744</v>
      </c>
      <c r="S117" s="85">
        <f t="shared" si="36"/>
        <v>4.5376921200292755E-2</v>
      </c>
      <c r="T117" s="85">
        <f t="shared" si="37"/>
        <v>0.27688872348343879</v>
      </c>
      <c r="U117" s="247">
        <v>176</v>
      </c>
      <c r="V117" s="85">
        <f t="shared" si="38"/>
        <v>1.0734325445230545E-2</v>
      </c>
      <c r="W117" s="248">
        <f t="shared" si="39"/>
        <v>6.5500558243394125E-2</v>
      </c>
      <c r="X117" s="249">
        <v>-0.25</v>
      </c>
    </row>
    <row r="118" spans="1:24">
      <c r="A118" s="130">
        <v>115</v>
      </c>
      <c r="B118" s="36" t="s">
        <v>658</v>
      </c>
      <c r="C118" s="133" t="s">
        <v>141</v>
      </c>
      <c r="D118" s="7" t="s">
        <v>142</v>
      </c>
      <c r="E118" s="4" t="s">
        <v>17</v>
      </c>
      <c r="F118" s="136">
        <v>6804</v>
      </c>
      <c r="G118" s="247">
        <v>3440</v>
      </c>
      <c r="H118" s="247">
        <v>3364</v>
      </c>
      <c r="I118" s="239">
        <f t="shared" si="30"/>
        <v>3.4286077101344987E-3</v>
      </c>
      <c r="J118" s="169">
        <v>1431</v>
      </c>
      <c r="K118" s="85">
        <f t="shared" si="31"/>
        <v>0.21031746031746032</v>
      </c>
      <c r="L118" s="169">
        <v>3872</v>
      </c>
      <c r="M118" s="85">
        <f t="shared" si="32"/>
        <v>0.56907701352145801</v>
      </c>
      <c r="N118" s="169">
        <v>1501</v>
      </c>
      <c r="O118" s="85">
        <f t="shared" si="33"/>
        <v>0.22060552616108173</v>
      </c>
      <c r="P118" s="240">
        <f t="shared" si="34"/>
        <v>38.765495867768593</v>
      </c>
      <c r="Q118" s="168">
        <f t="shared" si="35"/>
        <v>75.723140495867767</v>
      </c>
      <c r="R118" s="70">
        <v>424</v>
      </c>
      <c r="S118" s="85">
        <f t="shared" si="36"/>
        <v>6.231628453850676E-2</v>
      </c>
      <c r="T118" s="85">
        <f t="shared" si="37"/>
        <v>0.28247834776815456</v>
      </c>
      <c r="U118" s="247">
        <v>128</v>
      </c>
      <c r="V118" s="85">
        <f t="shared" si="38"/>
        <v>1.8812463256907701E-2</v>
      </c>
      <c r="W118" s="248">
        <f t="shared" si="39"/>
        <v>8.5276482345103266E-2</v>
      </c>
      <c r="X118" s="249">
        <v>-1.47</v>
      </c>
    </row>
    <row r="119" spans="1:24">
      <c r="A119" s="130">
        <v>116</v>
      </c>
      <c r="B119" s="36" t="s">
        <v>659</v>
      </c>
      <c r="C119" s="133" t="s">
        <v>141</v>
      </c>
      <c r="D119" s="7" t="s">
        <v>143</v>
      </c>
      <c r="E119" s="4" t="s">
        <v>17</v>
      </c>
      <c r="F119" s="136">
        <v>4875</v>
      </c>
      <c r="G119" s="247">
        <v>2434</v>
      </c>
      <c r="H119" s="247">
        <v>2441</v>
      </c>
      <c r="I119" s="239">
        <f t="shared" si="30"/>
        <v>2.4565641662118872E-3</v>
      </c>
      <c r="J119" s="169">
        <v>956</v>
      </c>
      <c r="K119" s="85">
        <f t="shared" si="31"/>
        <v>0.1961025641025641</v>
      </c>
      <c r="L119" s="169">
        <v>2807</v>
      </c>
      <c r="M119" s="85">
        <f t="shared" si="32"/>
        <v>0.57579487179487177</v>
      </c>
      <c r="N119" s="169">
        <v>1112</v>
      </c>
      <c r="O119" s="85">
        <f t="shared" si="33"/>
        <v>0.2281025641025641</v>
      </c>
      <c r="P119" s="240">
        <f t="shared" si="34"/>
        <v>39.615247595297468</v>
      </c>
      <c r="Q119" s="168">
        <f t="shared" si="35"/>
        <v>73.672960456002841</v>
      </c>
      <c r="R119" s="70">
        <v>346</v>
      </c>
      <c r="S119" s="85">
        <f t="shared" si="36"/>
        <v>7.097435897435897E-2</v>
      </c>
      <c r="T119" s="85">
        <f t="shared" si="37"/>
        <v>0.31115107913669066</v>
      </c>
      <c r="U119" s="247">
        <v>102</v>
      </c>
      <c r="V119" s="85">
        <f t="shared" si="38"/>
        <v>2.0923076923076923E-2</v>
      </c>
      <c r="W119" s="248">
        <f t="shared" si="39"/>
        <v>9.172661870503597E-2</v>
      </c>
      <c r="X119" s="249">
        <v>-3.48</v>
      </c>
    </row>
    <row r="120" spans="1:24">
      <c r="A120" s="130">
        <v>117</v>
      </c>
      <c r="B120" s="36" t="s">
        <v>660</v>
      </c>
      <c r="C120" s="133" t="s">
        <v>141</v>
      </c>
      <c r="D120" s="7" t="s">
        <v>144</v>
      </c>
      <c r="E120" s="4" t="s">
        <v>17</v>
      </c>
      <c r="F120" s="136">
        <v>4220</v>
      </c>
      <c r="G120" s="247">
        <v>2075</v>
      </c>
      <c r="H120" s="247">
        <v>2145</v>
      </c>
      <c r="I120" s="239">
        <f t="shared" si="30"/>
        <v>2.1265027243926493E-3</v>
      </c>
      <c r="J120" s="169">
        <v>885</v>
      </c>
      <c r="K120" s="85">
        <f t="shared" si="31"/>
        <v>0.20971563981042654</v>
      </c>
      <c r="L120" s="169">
        <v>2438</v>
      </c>
      <c r="M120" s="85">
        <f t="shared" si="32"/>
        <v>0.57772511848341235</v>
      </c>
      <c r="N120" s="169">
        <v>897</v>
      </c>
      <c r="O120" s="85">
        <f t="shared" si="33"/>
        <v>0.21255924170616114</v>
      </c>
      <c r="P120" s="240">
        <f t="shared" si="34"/>
        <v>36.79245283018868</v>
      </c>
      <c r="Q120" s="168">
        <f t="shared" si="35"/>
        <v>73.092698933552086</v>
      </c>
      <c r="R120" s="70">
        <v>262</v>
      </c>
      <c r="S120" s="85">
        <f t="shared" si="36"/>
        <v>6.2085308056872041E-2</v>
      </c>
      <c r="T120" s="85">
        <f t="shared" si="37"/>
        <v>0.29208472686733555</v>
      </c>
      <c r="U120" s="247">
        <v>69</v>
      </c>
      <c r="V120" s="85">
        <f t="shared" si="38"/>
        <v>1.6350710900473932E-2</v>
      </c>
      <c r="W120" s="248">
        <f t="shared" si="39"/>
        <v>7.6923076923076927E-2</v>
      </c>
      <c r="X120" s="249">
        <v>-0.24</v>
      </c>
    </row>
    <row r="121" spans="1:24">
      <c r="A121" s="130">
        <v>118</v>
      </c>
      <c r="B121" s="36" t="s">
        <v>661</v>
      </c>
      <c r="C121" s="133" t="s">
        <v>141</v>
      </c>
      <c r="D121" s="7" t="s">
        <v>145</v>
      </c>
      <c r="E121" s="4" t="s">
        <v>17</v>
      </c>
      <c r="F121" s="136">
        <v>5816</v>
      </c>
      <c r="G121" s="247">
        <v>2840</v>
      </c>
      <c r="H121" s="247">
        <v>2976</v>
      </c>
      <c r="I121" s="239">
        <f t="shared" si="30"/>
        <v>2.9307440391155562E-3</v>
      </c>
      <c r="J121" s="169">
        <v>1253</v>
      </c>
      <c r="K121" s="85">
        <f t="shared" si="31"/>
        <v>0.21544016506189823</v>
      </c>
      <c r="L121" s="169">
        <v>3385</v>
      </c>
      <c r="M121" s="85">
        <f t="shared" si="32"/>
        <v>0.58201513067400279</v>
      </c>
      <c r="N121" s="169">
        <v>1178</v>
      </c>
      <c r="O121" s="85">
        <f t="shared" si="33"/>
        <v>0.20254470426409904</v>
      </c>
      <c r="P121" s="240">
        <f t="shared" si="34"/>
        <v>34.800590841949777</v>
      </c>
      <c r="Q121" s="168">
        <f t="shared" si="35"/>
        <v>71.816838995568688</v>
      </c>
      <c r="R121" s="70">
        <v>363</v>
      </c>
      <c r="S121" s="85">
        <f t="shared" si="36"/>
        <v>6.2414030261348008E-2</v>
      </c>
      <c r="T121" s="85">
        <f t="shared" si="37"/>
        <v>0.30814940577249578</v>
      </c>
      <c r="U121" s="247">
        <v>77</v>
      </c>
      <c r="V121" s="85">
        <f t="shared" si="38"/>
        <v>1.3239339752407153E-2</v>
      </c>
      <c r="W121" s="248">
        <f t="shared" si="39"/>
        <v>6.5365025466893045E-2</v>
      </c>
      <c r="X121" s="249">
        <v>-2.41</v>
      </c>
    </row>
    <row r="122" spans="1:24">
      <c r="A122" s="130">
        <v>119</v>
      </c>
      <c r="B122" s="36" t="s">
        <v>662</v>
      </c>
      <c r="C122" s="133" t="s">
        <v>141</v>
      </c>
      <c r="D122" s="7" t="s">
        <v>146</v>
      </c>
      <c r="E122" s="4" t="s">
        <v>17</v>
      </c>
      <c r="F122" s="136">
        <v>5608</v>
      </c>
      <c r="G122" s="247">
        <v>2756</v>
      </c>
      <c r="H122" s="247">
        <v>2852</v>
      </c>
      <c r="I122" s="239">
        <f t="shared" si="30"/>
        <v>2.8259306346905158E-3</v>
      </c>
      <c r="J122" s="169">
        <v>1101</v>
      </c>
      <c r="K122" s="85">
        <f t="shared" si="31"/>
        <v>0.19632667617689015</v>
      </c>
      <c r="L122" s="169">
        <v>3327</v>
      </c>
      <c r="M122" s="85">
        <f t="shared" si="32"/>
        <v>0.59325962910128383</v>
      </c>
      <c r="N122" s="169">
        <v>1180</v>
      </c>
      <c r="O122" s="85">
        <f t="shared" si="33"/>
        <v>0.21041369472182597</v>
      </c>
      <c r="P122" s="240">
        <f t="shared" si="34"/>
        <v>35.467388037270815</v>
      </c>
      <c r="Q122" s="168">
        <f t="shared" si="35"/>
        <v>68.560264502554858</v>
      </c>
      <c r="R122" s="70">
        <v>346</v>
      </c>
      <c r="S122" s="85">
        <f t="shared" si="36"/>
        <v>6.1697574893009983E-2</v>
      </c>
      <c r="T122" s="85">
        <f t="shared" si="37"/>
        <v>0.29322033898305083</v>
      </c>
      <c r="U122" s="247">
        <v>90</v>
      </c>
      <c r="V122" s="85">
        <f t="shared" si="38"/>
        <v>1.6048502139800285E-2</v>
      </c>
      <c r="W122" s="248">
        <f t="shared" si="39"/>
        <v>7.6271186440677971E-2</v>
      </c>
      <c r="X122" s="249">
        <v>-1.96</v>
      </c>
    </row>
    <row r="123" spans="1:24" ht="25.5">
      <c r="A123" s="130">
        <v>120</v>
      </c>
      <c r="B123" s="36" t="s">
        <v>663</v>
      </c>
      <c r="C123" s="133" t="s">
        <v>141</v>
      </c>
      <c r="D123" s="7" t="s">
        <v>147</v>
      </c>
      <c r="E123" s="4" t="s">
        <v>31</v>
      </c>
      <c r="F123" s="136">
        <v>19440</v>
      </c>
      <c r="G123" s="247">
        <v>9931</v>
      </c>
      <c r="H123" s="247">
        <v>9509</v>
      </c>
      <c r="I123" s="239">
        <f t="shared" si="30"/>
        <v>9.7960220289557108E-3</v>
      </c>
      <c r="J123" s="169">
        <v>3861</v>
      </c>
      <c r="K123" s="85">
        <f t="shared" si="31"/>
        <v>0.1986111111111111</v>
      </c>
      <c r="L123" s="169">
        <v>10768</v>
      </c>
      <c r="M123" s="85">
        <f t="shared" si="32"/>
        <v>0.55390946502057614</v>
      </c>
      <c r="N123" s="169">
        <v>4811</v>
      </c>
      <c r="O123" s="85">
        <f t="shared" si="33"/>
        <v>0.24747942386831276</v>
      </c>
      <c r="P123" s="240">
        <f t="shared" si="34"/>
        <v>44.678677563150075</v>
      </c>
      <c r="Q123" s="168">
        <f t="shared" si="35"/>
        <v>80.534918276374441</v>
      </c>
      <c r="R123" s="70">
        <v>1516</v>
      </c>
      <c r="S123" s="85">
        <f t="shared" si="36"/>
        <v>7.7983539094650209E-2</v>
      </c>
      <c r="T123" s="85">
        <f t="shared" si="37"/>
        <v>0.3151112034919975</v>
      </c>
      <c r="U123" s="247">
        <v>394</v>
      </c>
      <c r="V123" s="85">
        <f t="shared" si="38"/>
        <v>2.0267489711934157E-2</v>
      </c>
      <c r="W123" s="248">
        <f t="shared" si="39"/>
        <v>8.1895655788817287E-2</v>
      </c>
      <c r="X123" s="249">
        <v>-3.53</v>
      </c>
    </row>
    <row r="124" spans="1:24">
      <c r="A124" s="130">
        <v>121</v>
      </c>
      <c r="B124" s="36" t="s">
        <v>664</v>
      </c>
      <c r="C124" s="133" t="s">
        <v>148</v>
      </c>
      <c r="D124" s="7" t="s">
        <v>149</v>
      </c>
      <c r="E124" s="4" t="s">
        <v>17</v>
      </c>
      <c r="F124" s="136">
        <v>2950</v>
      </c>
      <c r="G124" s="247">
        <v>1466</v>
      </c>
      <c r="H124" s="247">
        <v>1484</v>
      </c>
      <c r="I124" s="239">
        <f t="shared" si="30"/>
        <v>1.4865362646820652E-3</v>
      </c>
      <c r="J124" s="169">
        <v>591</v>
      </c>
      <c r="K124" s="85">
        <f t="shared" si="31"/>
        <v>0.20033898305084746</v>
      </c>
      <c r="L124" s="169">
        <v>1789</v>
      </c>
      <c r="M124" s="85">
        <f t="shared" si="32"/>
        <v>0.60644067796610168</v>
      </c>
      <c r="N124" s="169">
        <v>570</v>
      </c>
      <c r="O124" s="85">
        <f t="shared" si="33"/>
        <v>0.19322033898305085</v>
      </c>
      <c r="P124" s="240">
        <f t="shared" si="34"/>
        <v>31.861375069871439</v>
      </c>
      <c r="Q124" s="168">
        <f t="shared" si="35"/>
        <v>64.896590273896024</v>
      </c>
      <c r="R124" s="70">
        <v>197</v>
      </c>
      <c r="S124" s="85">
        <f t="shared" si="36"/>
        <v>6.6779661016949154E-2</v>
      </c>
      <c r="T124" s="85">
        <f t="shared" si="37"/>
        <v>0.34561403508771932</v>
      </c>
      <c r="U124" s="247">
        <v>46</v>
      </c>
      <c r="V124" s="85">
        <f t="shared" si="38"/>
        <v>1.5593220338983051E-2</v>
      </c>
      <c r="W124" s="248">
        <f t="shared" si="39"/>
        <v>8.0701754385964913E-2</v>
      </c>
      <c r="X124" s="250">
        <v>2.38</v>
      </c>
    </row>
    <row r="125" spans="1:24">
      <c r="A125" s="130">
        <v>122</v>
      </c>
      <c r="B125" s="36" t="s">
        <v>665</v>
      </c>
      <c r="C125" s="133" t="s">
        <v>148</v>
      </c>
      <c r="D125" s="7" t="s">
        <v>150</v>
      </c>
      <c r="E125" s="4" t="s">
        <v>17</v>
      </c>
      <c r="F125" s="136">
        <v>3727</v>
      </c>
      <c r="G125" s="247">
        <v>1900</v>
      </c>
      <c r="H125" s="247">
        <v>1827</v>
      </c>
      <c r="I125" s="239">
        <f t="shared" si="30"/>
        <v>1.8780747994813752E-3</v>
      </c>
      <c r="J125" s="169">
        <v>677</v>
      </c>
      <c r="K125" s="85">
        <f t="shared" si="31"/>
        <v>0.18164743761738664</v>
      </c>
      <c r="L125" s="169">
        <v>2153</v>
      </c>
      <c r="M125" s="85">
        <f t="shared" si="32"/>
        <v>0.5776764153474645</v>
      </c>
      <c r="N125" s="169">
        <v>897</v>
      </c>
      <c r="O125" s="85">
        <f t="shared" si="33"/>
        <v>0.24067614703514892</v>
      </c>
      <c r="P125" s="240">
        <f t="shared" si="34"/>
        <v>41.662796098467254</v>
      </c>
      <c r="Q125" s="168">
        <f t="shared" si="35"/>
        <v>73.107292150487694</v>
      </c>
      <c r="R125" s="70">
        <v>277</v>
      </c>
      <c r="S125" s="85">
        <f t="shared" si="36"/>
        <v>7.4322511403273409E-2</v>
      </c>
      <c r="T125" s="85">
        <f t="shared" si="37"/>
        <v>0.3088071348940914</v>
      </c>
      <c r="U125" s="247">
        <v>86</v>
      </c>
      <c r="V125" s="85">
        <f t="shared" si="38"/>
        <v>2.3074859136034343E-2</v>
      </c>
      <c r="W125" s="248">
        <f t="shared" si="39"/>
        <v>9.5875139353400224E-2</v>
      </c>
      <c r="X125" s="249">
        <v>-2.93</v>
      </c>
    </row>
    <row r="126" spans="1:24">
      <c r="A126" s="130">
        <v>123</v>
      </c>
      <c r="B126" s="36" t="s">
        <v>666</v>
      </c>
      <c r="C126" s="133" t="s">
        <v>148</v>
      </c>
      <c r="D126" s="7" t="s">
        <v>151</v>
      </c>
      <c r="E126" s="4" t="s">
        <v>17</v>
      </c>
      <c r="F126" s="136">
        <v>4448</v>
      </c>
      <c r="G126" s="247">
        <v>2208</v>
      </c>
      <c r="H126" s="247">
        <v>2240</v>
      </c>
      <c r="I126" s="239">
        <f t="shared" si="30"/>
        <v>2.2413943407816358E-3</v>
      </c>
      <c r="J126" s="169">
        <v>848</v>
      </c>
      <c r="K126" s="85">
        <f t="shared" si="31"/>
        <v>0.1906474820143885</v>
      </c>
      <c r="L126" s="169">
        <v>2615</v>
      </c>
      <c r="M126" s="85">
        <f t="shared" si="32"/>
        <v>0.58790467625899279</v>
      </c>
      <c r="N126" s="169">
        <v>985</v>
      </c>
      <c r="O126" s="85">
        <f t="shared" si="33"/>
        <v>0.22144784172661872</v>
      </c>
      <c r="P126" s="240">
        <f t="shared" si="34"/>
        <v>37.667304015296367</v>
      </c>
      <c r="Q126" s="168">
        <f t="shared" si="35"/>
        <v>70.095602294455063</v>
      </c>
      <c r="R126" s="70">
        <v>308</v>
      </c>
      <c r="S126" s="85">
        <f t="shared" si="36"/>
        <v>6.9244604316546762E-2</v>
      </c>
      <c r="T126" s="85">
        <f t="shared" si="37"/>
        <v>0.31269035532994927</v>
      </c>
      <c r="U126" s="247">
        <v>89</v>
      </c>
      <c r="V126" s="85">
        <f t="shared" si="38"/>
        <v>2.0008992805755396E-2</v>
      </c>
      <c r="W126" s="248">
        <f t="shared" si="39"/>
        <v>9.0355329949238575E-2</v>
      </c>
      <c r="X126" s="249">
        <v>-5.13</v>
      </c>
    </row>
    <row r="127" spans="1:24">
      <c r="A127" s="130">
        <v>124</v>
      </c>
      <c r="B127" s="36" t="s">
        <v>667</v>
      </c>
      <c r="C127" s="133" t="s">
        <v>148</v>
      </c>
      <c r="D127" s="7" t="s">
        <v>152</v>
      </c>
      <c r="E127" s="4" t="s">
        <v>17</v>
      </c>
      <c r="F127" s="136">
        <v>8275</v>
      </c>
      <c r="G127" s="247">
        <v>4086</v>
      </c>
      <c r="H127" s="247">
        <v>4189</v>
      </c>
      <c r="I127" s="239">
        <f t="shared" si="30"/>
        <v>4.1698602000827421E-3</v>
      </c>
      <c r="J127" s="169">
        <v>1602</v>
      </c>
      <c r="K127" s="85">
        <f t="shared" si="31"/>
        <v>0.19359516616314199</v>
      </c>
      <c r="L127" s="169">
        <v>4977</v>
      </c>
      <c r="M127" s="85">
        <f t="shared" si="32"/>
        <v>0.60145015105740185</v>
      </c>
      <c r="N127" s="169">
        <v>1696</v>
      </c>
      <c r="O127" s="85">
        <f t="shared" si="33"/>
        <v>0.20495468277945619</v>
      </c>
      <c r="P127" s="240">
        <f t="shared" si="34"/>
        <v>34.076753064094831</v>
      </c>
      <c r="Q127" s="168">
        <f t="shared" si="35"/>
        <v>66.264818163552349</v>
      </c>
      <c r="R127" s="70">
        <v>476</v>
      </c>
      <c r="S127" s="85">
        <f t="shared" si="36"/>
        <v>5.7522658610271907E-2</v>
      </c>
      <c r="T127" s="85">
        <f t="shared" si="37"/>
        <v>0.28066037735849059</v>
      </c>
      <c r="U127" s="247">
        <v>110</v>
      </c>
      <c r="V127" s="85">
        <f t="shared" si="38"/>
        <v>1.3293051359516616E-2</v>
      </c>
      <c r="W127" s="248">
        <f t="shared" si="39"/>
        <v>6.4858490566037735E-2</v>
      </c>
      <c r="X127" s="249">
        <v>-1.93</v>
      </c>
    </row>
    <row r="128" spans="1:24">
      <c r="A128" s="130">
        <v>125</v>
      </c>
      <c r="B128" s="36" t="s">
        <v>668</v>
      </c>
      <c r="C128" s="133" t="s">
        <v>148</v>
      </c>
      <c r="D128" s="7" t="s">
        <v>153</v>
      </c>
      <c r="E128" s="4" t="s">
        <v>16</v>
      </c>
      <c r="F128" s="136">
        <v>12755</v>
      </c>
      <c r="G128" s="247">
        <v>6696</v>
      </c>
      <c r="H128" s="247">
        <v>6059</v>
      </c>
      <c r="I128" s="239">
        <f t="shared" si="30"/>
        <v>6.427379680006692E-3</v>
      </c>
      <c r="J128" s="169">
        <v>2102</v>
      </c>
      <c r="K128" s="85">
        <f t="shared" si="31"/>
        <v>0.16479811838494707</v>
      </c>
      <c r="L128" s="169">
        <v>7395</v>
      </c>
      <c r="M128" s="85">
        <f t="shared" si="32"/>
        <v>0.57977263818110547</v>
      </c>
      <c r="N128" s="169">
        <v>3258</v>
      </c>
      <c r="O128" s="85">
        <f t="shared" si="33"/>
        <v>0.25542924343394746</v>
      </c>
      <c r="P128" s="240">
        <f t="shared" si="34"/>
        <v>44.056795131845846</v>
      </c>
      <c r="Q128" s="168">
        <f t="shared" si="35"/>
        <v>72.481406355645703</v>
      </c>
      <c r="R128" s="70">
        <v>1125</v>
      </c>
      <c r="S128" s="85">
        <f t="shared" si="36"/>
        <v>8.8200705605644844E-2</v>
      </c>
      <c r="T128" s="85">
        <f t="shared" si="37"/>
        <v>0.34530386740331492</v>
      </c>
      <c r="U128" s="247">
        <v>291</v>
      </c>
      <c r="V128" s="85">
        <f t="shared" si="38"/>
        <v>2.2814582516660135E-2</v>
      </c>
      <c r="W128" s="248">
        <f t="shared" si="39"/>
        <v>8.9318600368324119E-2</v>
      </c>
      <c r="X128" s="249">
        <v>-5.69</v>
      </c>
    </row>
    <row r="129" spans="1:24">
      <c r="A129" s="130">
        <v>126</v>
      </c>
      <c r="B129" s="36" t="s">
        <v>669</v>
      </c>
      <c r="C129" s="133" t="s">
        <v>154</v>
      </c>
      <c r="D129" s="7" t="s">
        <v>155</v>
      </c>
      <c r="E129" s="4" t="s">
        <v>17</v>
      </c>
      <c r="F129" s="136">
        <v>3267</v>
      </c>
      <c r="G129" s="247">
        <v>1630</v>
      </c>
      <c r="H129" s="247">
        <v>1637</v>
      </c>
      <c r="I129" s="239">
        <f t="shared" si="30"/>
        <v>1.6462759243106124E-3</v>
      </c>
      <c r="J129" s="169">
        <v>551</v>
      </c>
      <c r="K129" s="85">
        <f t="shared" si="31"/>
        <v>0.16865625956535046</v>
      </c>
      <c r="L129" s="169">
        <v>1946</v>
      </c>
      <c r="M129" s="85">
        <f t="shared" si="32"/>
        <v>0.59565350474441381</v>
      </c>
      <c r="N129" s="169">
        <v>770</v>
      </c>
      <c r="O129" s="85">
        <f t="shared" si="33"/>
        <v>0.2356902356902357</v>
      </c>
      <c r="P129" s="240">
        <f t="shared" si="34"/>
        <v>39.568345323741006</v>
      </c>
      <c r="Q129" s="168">
        <f t="shared" si="35"/>
        <v>67.882836587872561</v>
      </c>
      <c r="R129" s="70">
        <v>286</v>
      </c>
      <c r="S129" s="85">
        <f t="shared" si="36"/>
        <v>8.7542087542087546E-2</v>
      </c>
      <c r="T129" s="85">
        <f t="shared" si="37"/>
        <v>0.37142857142857144</v>
      </c>
      <c r="U129" s="247">
        <v>72</v>
      </c>
      <c r="V129" s="85">
        <f t="shared" si="38"/>
        <v>2.2038567493112948E-2</v>
      </c>
      <c r="W129" s="248">
        <f t="shared" si="39"/>
        <v>9.350649350649351E-2</v>
      </c>
      <c r="X129" s="249">
        <v>-5.79</v>
      </c>
    </row>
    <row r="130" spans="1:24">
      <c r="A130" s="130">
        <v>127</v>
      </c>
      <c r="B130" s="36" t="s">
        <v>670</v>
      </c>
      <c r="C130" s="133" t="s">
        <v>154</v>
      </c>
      <c r="D130" s="7" t="s">
        <v>156</v>
      </c>
      <c r="E130" s="4" t="s">
        <v>17</v>
      </c>
      <c r="F130" s="136">
        <v>3128</v>
      </c>
      <c r="G130" s="247">
        <v>1556</v>
      </c>
      <c r="H130" s="247">
        <v>1572</v>
      </c>
      <c r="I130" s="239">
        <f t="shared" si="30"/>
        <v>1.5762323511611864E-3</v>
      </c>
      <c r="J130" s="169">
        <v>535</v>
      </c>
      <c r="K130" s="85">
        <f t="shared" si="31"/>
        <v>0.17103580562659845</v>
      </c>
      <c r="L130" s="169">
        <v>1845</v>
      </c>
      <c r="M130" s="85">
        <f t="shared" si="32"/>
        <v>0.58983375959079287</v>
      </c>
      <c r="N130" s="169">
        <v>748</v>
      </c>
      <c r="O130" s="85">
        <f t="shared" si="33"/>
        <v>0.2391304347826087</v>
      </c>
      <c r="P130" s="240">
        <f t="shared" si="34"/>
        <v>40.542005420054203</v>
      </c>
      <c r="Q130" s="168">
        <f t="shared" si="35"/>
        <v>69.539295392953932</v>
      </c>
      <c r="R130" s="70">
        <v>298</v>
      </c>
      <c r="S130" s="85">
        <f t="shared" si="36"/>
        <v>9.5268542199488493E-2</v>
      </c>
      <c r="T130" s="85">
        <f t="shared" si="37"/>
        <v>0.39839572192513367</v>
      </c>
      <c r="U130" s="247">
        <v>73</v>
      </c>
      <c r="V130" s="85">
        <f t="shared" si="38"/>
        <v>2.3337595907928388E-2</v>
      </c>
      <c r="W130" s="248">
        <f t="shared" si="39"/>
        <v>9.7593582887700536E-2</v>
      </c>
      <c r="X130" s="249">
        <v>-5.07</v>
      </c>
    </row>
    <row r="131" spans="1:24" ht="25.5">
      <c r="A131" s="130">
        <v>128</v>
      </c>
      <c r="B131" s="36" t="s">
        <v>671</v>
      </c>
      <c r="C131" s="133" t="s">
        <v>154</v>
      </c>
      <c r="D131" s="7" t="s">
        <v>157</v>
      </c>
      <c r="E131" s="4" t="s">
        <v>31</v>
      </c>
      <c r="F131" s="136">
        <v>11013</v>
      </c>
      <c r="G131" s="247">
        <v>5614</v>
      </c>
      <c r="H131" s="247">
        <v>5399</v>
      </c>
      <c r="I131" s="239">
        <f t="shared" si="30"/>
        <v>5.5495674179469774E-3</v>
      </c>
      <c r="J131" s="169">
        <v>2032</v>
      </c>
      <c r="K131" s="85">
        <f t="shared" si="31"/>
        <v>0.18450921638064105</v>
      </c>
      <c r="L131" s="169">
        <v>6489</v>
      </c>
      <c r="M131" s="85">
        <f t="shared" si="32"/>
        <v>0.58921274856987194</v>
      </c>
      <c r="N131" s="169">
        <v>2492</v>
      </c>
      <c r="O131" s="85">
        <f t="shared" si="33"/>
        <v>0.22627803504948696</v>
      </c>
      <c r="P131" s="240">
        <f t="shared" si="34"/>
        <v>38.403451995685003</v>
      </c>
      <c r="Q131" s="168">
        <f t="shared" si="35"/>
        <v>69.717984281091077</v>
      </c>
      <c r="R131" s="70">
        <v>757</v>
      </c>
      <c r="S131" s="85">
        <f t="shared" si="36"/>
        <v>6.8736947244165986E-2</v>
      </c>
      <c r="T131" s="85">
        <f t="shared" si="37"/>
        <v>0.3037720706260032</v>
      </c>
      <c r="U131" s="247">
        <v>177</v>
      </c>
      <c r="V131" s="85">
        <f t="shared" si="38"/>
        <v>1.6071915009534189E-2</v>
      </c>
      <c r="W131" s="248">
        <f t="shared" si="39"/>
        <v>7.102728731942215E-2</v>
      </c>
      <c r="X131" s="249">
        <v>-4.3600000000000003</v>
      </c>
    </row>
    <row r="132" spans="1:24">
      <c r="A132" s="130">
        <v>129</v>
      </c>
      <c r="B132" s="36" t="s">
        <v>672</v>
      </c>
      <c r="C132" s="133" t="s">
        <v>154</v>
      </c>
      <c r="D132" s="7" t="s">
        <v>158</v>
      </c>
      <c r="E132" s="4" t="s">
        <v>17</v>
      </c>
      <c r="F132" s="136">
        <v>7496</v>
      </c>
      <c r="G132" s="247">
        <v>3730</v>
      </c>
      <c r="H132" s="247">
        <v>3766</v>
      </c>
      <c r="I132" s="239">
        <f t="shared" ref="I132:I147" si="40">F132/$F$149</f>
        <v>3.7773138440870373E-3</v>
      </c>
      <c r="J132" s="169">
        <v>1327</v>
      </c>
      <c r="K132" s="85">
        <f t="shared" ref="K132:K147" si="41">J132/F132</f>
        <v>0.17702774813233724</v>
      </c>
      <c r="L132" s="169">
        <v>4414</v>
      </c>
      <c r="M132" s="85">
        <f t="shared" ref="M132:M147" si="42">L132/F132</f>
        <v>0.5888473852721452</v>
      </c>
      <c r="N132" s="169">
        <v>1755</v>
      </c>
      <c r="O132" s="85">
        <f t="shared" ref="O132:O147" si="43">N132/F132</f>
        <v>0.23412486659551762</v>
      </c>
      <c r="P132" s="240">
        <f t="shared" ref="P132:P147" si="44">N132/L132*100</f>
        <v>39.759855006796556</v>
      </c>
      <c r="Q132" s="168">
        <f t="shared" ref="Q132:Q147" si="45">((J132+N132)/L132)*100</f>
        <v>69.823289533303125</v>
      </c>
      <c r="R132" s="70">
        <v>565</v>
      </c>
      <c r="S132" s="85">
        <f t="shared" ref="S132:S147" si="46">R132/F132</f>
        <v>7.5373532550693706E-2</v>
      </c>
      <c r="T132" s="85">
        <f t="shared" ref="T132:T147" si="47">R132/N132</f>
        <v>0.32193732193732194</v>
      </c>
      <c r="U132" s="247">
        <v>153</v>
      </c>
      <c r="V132" s="85">
        <f t="shared" ref="V132:V147" si="48">U132/F132</f>
        <v>2.0410885805763074E-2</v>
      </c>
      <c r="W132" s="248">
        <f t="shared" ref="W132:W147" si="49">U132/N132</f>
        <v>8.7179487179487175E-2</v>
      </c>
      <c r="X132" s="249">
        <v>-9.66</v>
      </c>
    </row>
    <row r="133" spans="1:24" ht="25.5">
      <c r="A133" s="130">
        <v>130</v>
      </c>
      <c r="B133" s="36" t="s">
        <v>673</v>
      </c>
      <c r="C133" s="133" t="s">
        <v>154</v>
      </c>
      <c r="D133" s="7" t="s">
        <v>159</v>
      </c>
      <c r="E133" s="4" t="s">
        <v>31</v>
      </c>
      <c r="F133" s="136">
        <v>5354</v>
      </c>
      <c r="G133" s="247">
        <v>2710</v>
      </c>
      <c r="H133" s="247">
        <v>2644</v>
      </c>
      <c r="I133" s="239">
        <f t="shared" si="40"/>
        <v>2.6979373427483988E-3</v>
      </c>
      <c r="J133" s="169">
        <v>849</v>
      </c>
      <c r="K133" s="85">
        <f t="shared" si="41"/>
        <v>0.15857302951064625</v>
      </c>
      <c r="L133" s="169">
        <v>3099</v>
      </c>
      <c r="M133" s="85">
        <f t="shared" si="42"/>
        <v>0.57881957415016805</v>
      </c>
      <c r="N133" s="169">
        <v>1406</v>
      </c>
      <c r="O133" s="85">
        <f t="shared" si="43"/>
        <v>0.26260739633918567</v>
      </c>
      <c r="P133" s="240">
        <f t="shared" si="44"/>
        <v>45.369474023878666</v>
      </c>
      <c r="Q133" s="168">
        <f t="shared" si="45"/>
        <v>72.765408196192311</v>
      </c>
      <c r="R133" s="70">
        <v>456</v>
      </c>
      <c r="S133" s="85">
        <f t="shared" si="46"/>
        <v>8.5169966380276435E-2</v>
      </c>
      <c r="T133" s="85">
        <f t="shared" si="47"/>
        <v>0.32432432432432434</v>
      </c>
      <c r="U133" s="247">
        <v>100</v>
      </c>
      <c r="V133" s="85">
        <f t="shared" si="48"/>
        <v>1.867762420620097E-2</v>
      </c>
      <c r="W133" s="248">
        <f t="shared" si="49"/>
        <v>7.1123755334281655E-2</v>
      </c>
      <c r="X133" s="249">
        <v>-10.75</v>
      </c>
    </row>
    <row r="134" spans="1:24">
      <c r="A134" s="130">
        <v>131</v>
      </c>
      <c r="B134" s="36" t="s">
        <v>674</v>
      </c>
      <c r="C134" s="133" t="s">
        <v>154</v>
      </c>
      <c r="D134" s="7" t="s">
        <v>160</v>
      </c>
      <c r="E134" s="4" t="s">
        <v>17</v>
      </c>
      <c r="F134" s="136">
        <v>10339</v>
      </c>
      <c r="G134" s="247">
        <v>5225</v>
      </c>
      <c r="H134" s="247">
        <v>5114</v>
      </c>
      <c r="I134" s="239">
        <f t="shared" si="40"/>
        <v>5.2099316747619903E-3</v>
      </c>
      <c r="J134" s="169">
        <v>2037</v>
      </c>
      <c r="K134" s="85">
        <f t="shared" si="41"/>
        <v>0.19702098849018279</v>
      </c>
      <c r="L134" s="169">
        <v>6223</v>
      </c>
      <c r="M134" s="85">
        <f t="shared" si="42"/>
        <v>0.6018957345971564</v>
      </c>
      <c r="N134" s="169">
        <v>2079</v>
      </c>
      <c r="O134" s="85">
        <f t="shared" si="43"/>
        <v>0.20108327691266079</v>
      </c>
      <c r="P134" s="240">
        <f t="shared" si="44"/>
        <v>33.408323959505061</v>
      </c>
      <c r="Q134" s="168">
        <f t="shared" si="45"/>
        <v>66.141732283464577</v>
      </c>
      <c r="R134" s="70">
        <v>601</v>
      </c>
      <c r="S134" s="85">
        <f t="shared" si="46"/>
        <v>5.8129412902601797E-2</v>
      </c>
      <c r="T134" s="85">
        <f t="shared" si="47"/>
        <v>0.28908128908128911</v>
      </c>
      <c r="U134" s="247">
        <v>136</v>
      </c>
      <c r="V134" s="85">
        <f t="shared" si="48"/>
        <v>1.3154076796595415E-2</v>
      </c>
      <c r="W134" s="248">
        <f t="shared" si="49"/>
        <v>6.5416065416065414E-2</v>
      </c>
      <c r="X134" s="249">
        <v>-2.14</v>
      </c>
    </row>
    <row r="135" spans="1:24" ht="25.5">
      <c r="A135" s="130">
        <v>132</v>
      </c>
      <c r="B135" s="36" t="s">
        <v>675</v>
      </c>
      <c r="C135" s="133" t="s">
        <v>154</v>
      </c>
      <c r="D135" s="7" t="s">
        <v>161</v>
      </c>
      <c r="E135" s="4" t="s">
        <v>31</v>
      </c>
      <c r="F135" s="136">
        <v>7080</v>
      </c>
      <c r="G135" s="247">
        <v>3652</v>
      </c>
      <c r="H135" s="247">
        <v>3428</v>
      </c>
      <c r="I135" s="239">
        <f t="shared" si="40"/>
        <v>3.5676870352369565E-3</v>
      </c>
      <c r="J135" s="169">
        <v>1268</v>
      </c>
      <c r="K135" s="85">
        <f t="shared" si="41"/>
        <v>0.17909604519774011</v>
      </c>
      <c r="L135" s="169">
        <v>4173</v>
      </c>
      <c r="M135" s="85">
        <f t="shared" si="42"/>
        <v>0.58940677966101696</v>
      </c>
      <c r="N135" s="169">
        <v>1639</v>
      </c>
      <c r="O135" s="85">
        <f t="shared" si="43"/>
        <v>0.23149717514124293</v>
      </c>
      <c r="P135" s="240">
        <f t="shared" si="44"/>
        <v>39.276300023963572</v>
      </c>
      <c r="Q135" s="168">
        <f t="shared" si="45"/>
        <v>69.662113587347235</v>
      </c>
      <c r="R135" s="70">
        <v>547</v>
      </c>
      <c r="S135" s="85">
        <f t="shared" si="46"/>
        <v>7.7259887005649716E-2</v>
      </c>
      <c r="T135" s="85">
        <f t="shared" si="47"/>
        <v>0.33374008541793776</v>
      </c>
      <c r="U135" s="247">
        <v>167</v>
      </c>
      <c r="V135" s="85">
        <f t="shared" si="48"/>
        <v>2.3587570621468927E-2</v>
      </c>
      <c r="W135" s="248">
        <f t="shared" si="49"/>
        <v>0.10189139719341062</v>
      </c>
      <c r="X135" s="249">
        <v>-3.37</v>
      </c>
    </row>
    <row r="136" spans="1:24">
      <c r="A136" s="130">
        <v>133</v>
      </c>
      <c r="B136" s="36" t="s">
        <v>676</v>
      </c>
      <c r="C136" s="133" t="s">
        <v>154</v>
      </c>
      <c r="D136" s="7" t="s">
        <v>162</v>
      </c>
      <c r="E136" s="4" t="s">
        <v>16</v>
      </c>
      <c r="F136" s="136">
        <v>3245</v>
      </c>
      <c r="G136" s="247">
        <v>1643</v>
      </c>
      <c r="H136" s="247">
        <v>1602</v>
      </c>
      <c r="I136" s="239">
        <f t="shared" si="40"/>
        <v>1.6351898911502716E-3</v>
      </c>
      <c r="J136" s="169">
        <v>492</v>
      </c>
      <c r="K136" s="85">
        <f t="shared" si="41"/>
        <v>0.15161787365177196</v>
      </c>
      <c r="L136" s="169">
        <v>1897</v>
      </c>
      <c r="M136" s="85">
        <f t="shared" si="42"/>
        <v>0.58459167950693369</v>
      </c>
      <c r="N136" s="169">
        <v>856</v>
      </c>
      <c r="O136" s="85">
        <f t="shared" si="43"/>
        <v>0.26379044684129432</v>
      </c>
      <c r="P136" s="240">
        <f t="shared" si="44"/>
        <v>45.123879810226676</v>
      </c>
      <c r="Q136" s="168">
        <f t="shared" si="45"/>
        <v>71.059567738534525</v>
      </c>
      <c r="R136" s="70">
        <v>255</v>
      </c>
      <c r="S136" s="85">
        <f t="shared" si="46"/>
        <v>7.8582434514637908E-2</v>
      </c>
      <c r="T136" s="85">
        <f t="shared" si="47"/>
        <v>0.29789719626168226</v>
      </c>
      <c r="U136" s="247">
        <v>67</v>
      </c>
      <c r="V136" s="85">
        <f t="shared" si="48"/>
        <v>2.0647149460708784E-2</v>
      </c>
      <c r="W136" s="248">
        <f t="shared" si="49"/>
        <v>7.8271028037383172E-2</v>
      </c>
      <c r="X136" s="249">
        <v>-10.1</v>
      </c>
    </row>
    <row r="137" spans="1:24">
      <c r="A137" s="130">
        <v>134</v>
      </c>
      <c r="B137" s="36" t="s">
        <v>677</v>
      </c>
      <c r="C137" s="133" t="s">
        <v>154</v>
      </c>
      <c r="D137" s="7" t="s">
        <v>162</v>
      </c>
      <c r="E137" s="4" t="s">
        <v>17</v>
      </c>
      <c r="F137" s="136">
        <v>3844</v>
      </c>
      <c r="G137" s="247">
        <v>1901</v>
      </c>
      <c r="H137" s="247">
        <v>1943</v>
      </c>
      <c r="I137" s="239">
        <f t="shared" si="40"/>
        <v>1.9370323394704604E-3</v>
      </c>
      <c r="J137" s="169">
        <v>697</v>
      </c>
      <c r="K137" s="85">
        <f t="shared" si="41"/>
        <v>0.18132154006243498</v>
      </c>
      <c r="L137" s="169">
        <v>2275</v>
      </c>
      <c r="M137" s="85">
        <f t="shared" si="42"/>
        <v>0.59183142559833501</v>
      </c>
      <c r="N137" s="169">
        <v>872</v>
      </c>
      <c r="O137" s="85">
        <f t="shared" si="43"/>
        <v>0.22684703433922998</v>
      </c>
      <c r="P137" s="240">
        <f t="shared" si="44"/>
        <v>38.329670329670328</v>
      </c>
      <c r="Q137" s="168">
        <f t="shared" si="45"/>
        <v>68.967032967032964</v>
      </c>
      <c r="R137" s="70">
        <v>303</v>
      </c>
      <c r="S137" s="85">
        <f t="shared" si="46"/>
        <v>7.8824141519250782E-2</v>
      </c>
      <c r="T137" s="85">
        <f t="shared" si="47"/>
        <v>0.34747706422018348</v>
      </c>
      <c r="U137" s="247">
        <v>76</v>
      </c>
      <c r="V137" s="85">
        <f t="shared" si="48"/>
        <v>1.9771071800208116E-2</v>
      </c>
      <c r="W137" s="248">
        <f t="shared" si="49"/>
        <v>8.7155963302752298E-2</v>
      </c>
      <c r="X137" s="249">
        <v>-6.23</v>
      </c>
    </row>
    <row r="138" spans="1:24">
      <c r="A138" s="130">
        <v>135</v>
      </c>
      <c r="B138" s="36" t="s">
        <v>678</v>
      </c>
      <c r="C138" s="133" t="s">
        <v>154</v>
      </c>
      <c r="D138" s="7" t="s">
        <v>163</v>
      </c>
      <c r="E138" s="4" t="s">
        <v>17</v>
      </c>
      <c r="F138" s="136">
        <v>4296</v>
      </c>
      <c r="G138" s="247">
        <v>2177</v>
      </c>
      <c r="H138" s="247">
        <v>2119</v>
      </c>
      <c r="I138" s="239">
        <f t="shared" si="40"/>
        <v>2.1647999298556445E-3</v>
      </c>
      <c r="J138" s="169">
        <v>751</v>
      </c>
      <c r="K138" s="85">
        <f t="shared" si="41"/>
        <v>0.17481378026070762</v>
      </c>
      <c r="L138" s="169">
        <v>2552</v>
      </c>
      <c r="M138" s="85">
        <f t="shared" si="42"/>
        <v>0.5940409683426443</v>
      </c>
      <c r="N138" s="169">
        <v>993</v>
      </c>
      <c r="O138" s="85">
        <f t="shared" si="43"/>
        <v>0.23114525139664804</v>
      </c>
      <c r="P138" s="240">
        <f t="shared" si="44"/>
        <v>38.910658307210035</v>
      </c>
      <c r="Q138" s="168">
        <f t="shared" si="45"/>
        <v>68.338557993730404</v>
      </c>
      <c r="R138" s="70">
        <v>321</v>
      </c>
      <c r="S138" s="85">
        <f t="shared" si="46"/>
        <v>7.472067039106145E-2</v>
      </c>
      <c r="T138" s="85">
        <f t="shared" si="47"/>
        <v>0.32326283987915405</v>
      </c>
      <c r="U138" s="247">
        <v>90</v>
      </c>
      <c r="V138" s="85">
        <f t="shared" si="48"/>
        <v>2.094972067039106E-2</v>
      </c>
      <c r="W138" s="248">
        <f t="shared" si="49"/>
        <v>9.0634441087613288E-2</v>
      </c>
      <c r="X138" s="249">
        <v>-3.96</v>
      </c>
    </row>
    <row r="139" spans="1:24" ht="25.5">
      <c r="A139" s="130">
        <v>136</v>
      </c>
      <c r="B139" s="36" t="s">
        <v>679</v>
      </c>
      <c r="C139" s="133" t="s">
        <v>154</v>
      </c>
      <c r="D139" s="7" t="s">
        <v>164</v>
      </c>
      <c r="E139" s="4" t="s">
        <v>31</v>
      </c>
      <c r="F139" s="136">
        <v>6630</v>
      </c>
      <c r="G139" s="247">
        <v>3344</v>
      </c>
      <c r="H139" s="247">
        <v>3286</v>
      </c>
      <c r="I139" s="239">
        <f t="shared" si="40"/>
        <v>3.3409272660481666E-3</v>
      </c>
      <c r="J139" s="169">
        <v>1133</v>
      </c>
      <c r="K139" s="85">
        <f t="shared" si="41"/>
        <v>0.17088989441930619</v>
      </c>
      <c r="L139" s="169">
        <v>3868</v>
      </c>
      <c r="M139" s="85">
        <f t="shared" si="42"/>
        <v>0.5834087481146305</v>
      </c>
      <c r="N139" s="169">
        <v>1629</v>
      </c>
      <c r="O139" s="85">
        <f t="shared" si="43"/>
        <v>0.24570135746606334</v>
      </c>
      <c r="P139" s="240">
        <f t="shared" si="44"/>
        <v>42.114788004136507</v>
      </c>
      <c r="Q139" s="168">
        <f t="shared" si="45"/>
        <v>71.406411582213025</v>
      </c>
      <c r="R139" s="70">
        <v>590</v>
      </c>
      <c r="S139" s="85">
        <f t="shared" si="46"/>
        <v>8.8989441930618404E-2</v>
      </c>
      <c r="T139" s="85">
        <f t="shared" si="47"/>
        <v>0.36218538980969922</v>
      </c>
      <c r="U139" s="247">
        <v>172</v>
      </c>
      <c r="V139" s="85">
        <f t="shared" si="48"/>
        <v>2.5942684766214179E-2</v>
      </c>
      <c r="W139" s="248">
        <f t="shared" si="49"/>
        <v>0.10558624923265807</v>
      </c>
      <c r="X139" s="249">
        <v>-6.71</v>
      </c>
    </row>
    <row r="140" spans="1:24" ht="25.5">
      <c r="A140" s="130">
        <v>137</v>
      </c>
      <c r="B140" s="36" t="s">
        <v>680</v>
      </c>
      <c r="C140" s="133" t="s">
        <v>154</v>
      </c>
      <c r="D140" s="7" t="s">
        <v>165</v>
      </c>
      <c r="E140" s="4" t="s">
        <v>31</v>
      </c>
      <c r="F140" s="136">
        <v>8458</v>
      </c>
      <c r="G140" s="247">
        <v>4338</v>
      </c>
      <c r="H140" s="247">
        <v>4120</v>
      </c>
      <c r="I140" s="239">
        <f t="shared" si="40"/>
        <v>4.2620758395528497E-3</v>
      </c>
      <c r="J140" s="169">
        <v>1370</v>
      </c>
      <c r="K140" s="85">
        <f t="shared" si="41"/>
        <v>0.16197682667297233</v>
      </c>
      <c r="L140" s="169">
        <v>4811</v>
      </c>
      <c r="M140" s="85">
        <f t="shared" si="42"/>
        <v>0.56881059352092689</v>
      </c>
      <c r="N140" s="169">
        <v>2277</v>
      </c>
      <c r="O140" s="85">
        <f t="shared" si="43"/>
        <v>0.26921257980610075</v>
      </c>
      <c r="P140" s="240">
        <f t="shared" si="44"/>
        <v>47.329037622115983</v>
      </c>
      <c r="Q140" s="168">
        <f t="shared" si="45"/>
        <v>75.805445853252962</v>
      </c>
      <c r="R140" s="70">
        <v>806</v>
      </c>
      <c r="S140" s="85">
        <f t="shared" si="46"/>
        <v>9.5294395838259632E-2</v>
      </c>
      <c r="T140" s="85">
        <f t="shared" si="47"/>
        <v>0.35397452788757139</v>
      </c>
      <c r="U140" s="247">
        <v>245</v>
      </c>
      <c r="V140" s="85">
        <f t="shared" si="48"/>
        <v>2.8966658784582645E-2</v>
      </c>
      <c r="W140" s="248">
        <f t="shared" si="49"/>
        <v>0.10759771629336846</v>
      </c>
      <c r="X140" s="249">
        <v>-12.85</v>
      </c>
    </row>
    <row r="141" spans="1:24">
      <c r="A141" s="130">
        <v>138</v>
      </c>
      <c r="B141" s="36" t="s">
        <v>681</v>
      </c>
      <c r="C141" s="133" t="s">
        <v>154</v>
      </c>
      <c r="D141" s="7" t="s">
        <v>166</v>
      </c>
      <c r="E141" s="4" t="s">
        <v>17</v>
      </c>
      <c r="F141" s="136">
        <v>7441</v>
      </c>
      <c r="G141" s="247">
        <v>3693</v>
      </c>
      <c r="H141" s="247">
        <v>3748</v>
      </c>
      <c r="I141" s="239">
        <f t="shared" si="40"/>
        <v>3.7495987611861855E-3</v>
      </c>
      <c r="J141" s="169">
        <v>1391</v>
      </c>
      <c r="K141" s="85">
        <f t="shared" si="41"/>
        <v>0.18693723961833086</v>
      </c>
      <c r="L141" s="169">
        <v>4457</v>
      </c>
      <c r="M141" s="85">
        <f t="shared" si="42"/>
        <v>0.59897863190431389</v>
      </c>
      <c r="N141" s="169">
        <v>1593</v>
      </c>
      <c r="O141" s="85">
        <f t="shared" si="43"/>
        <v>0.2140841284773552</v>
      </c>
      <c r="P141" s="240">
        <f t="shared" si="44"/>
        <v>35.741530177249267</v>
      </c>
      <c r="Q141" s="168">
        <f t="shared" si="45"/>
        <v>66.950863809737498</v>
      </c>
      <c r="R141" s="70">
        <v>466</v>
      </c>
      <c r="S141" s="85">
        <f t="shared" si="46"/>
        <v>6.2625991130224434E-2</v>
      </c>
      <c r="T141" s="85">
        <f t="shared" si="47"/>
        <v>0.29252981795354677</v>
      </c>
      <c r="U141" s="247">
        <v>111</v>
      </c>
      <c r="V141" s="85">
        <f t="shared" si="48"/>
        <v>1.4917349818572772E-2</v>
      </c>
      <c r="W141" s="248">
        <f t="shared" si="49"/>
        <v>6.9679849340866296E-2</v>
      </c>
      <c r="X141" s="249">
        <v>-3.1</v>
      </c>
    </row>
    <row r="142" spans="1:24" ht="25.5">
      <c r="A142" s="130">
        <v>139</v>
      </c>
      <c r="B142" s="36" t="s">
        <v>682</v>
      </c>
      <c r="C142" s="133" t="s">
        <v>167</v>
      </c>
      <c r="D142" s="7" t="s">
        <v>168</v>
      </c>
      <c r="E142" s="4" t="s">
        <v>31</v>
      </c>
      <c r="F142" s="136">
        <v>14041</v>
      </c>
      <c r="G142" s="247">
        <v>7226</v>
      </c>
      <c r="H142" s="247">
        <v>6815</v>
      </c>
      <c r="I142" s="239">
        <f t="shared" si="40"/>
        <v>7.0754087092884327E-3</v>
      </c>
      <c r="J142" s="169">
        <v>2472</v>
      </c>
      <c r="K142" s="85">
        <f t="shared" si="41"/>
        <v>0.17605583647888326</v>
      </c>
      <c r="L142" s="169">
        <v>8186</v>
      </c>
      <c r="M142" s="85">
        <f t="shared" si="42"/>
        <v>0.5830069083398618</v>
      </c>
      <c r="N142" s="169">
        <v>3383</v>
      </c>
      <c r="O142" s="85">
        <f t="shared" si="43"/>
        <v>0.24093725518125489</v>
      </c>
      <c r="P142" s="240">
        <f t="shared" si="44"/>
        <v>41.326655265086728</v>
      </c>
      <c r="Q142" s="168">
        <f t="shared" si="45"/>
        <v>71.524554116784756</v>
      </c>
      <c r="R142" s="70">
        <v>1102</v>
      </c>
      <c r="S142" s="85">
        <f t="shared" si="46"/>
        <v>7.8484438430311235E-2</v>
      </c>
      <c r="T142" s="85">
        <f t="shared" si="47"/>
        <v>0.32574637895359149</v>
      </c>
      <c r="U142" s="247">
        <v>240</v>
      </c>
      <c r="V142" s="85">
        <f t="shared" si="48"/>
        <v>1.7092799658144007E-2</v>
      </c>
      <c r="W142" s="248">
        <f t="shared" si="49"/>
        <v>7.0942950044339342E-2</v>
      </c>
      <c r="X142" s="249">
        <v>-4.83</v>
      </c>
    </row>
    <row r="143" spans="1:24" ht="25.5">
      <c r="A143" s="130">
        <v>140</v>
      </c>
      <c r="B143" s="36" t="s">
        <v>683</v>
      </c>
      <c r="C143" s="133" t="s">
        <v>167</v>
      </c>
      <c r="D143" s="7" t="s">
        <v>169</v>
      </c>
      <c r="E143" s="4" t="s">
        <v>31</v>
      </c>
      <c r="F143" s="136">
        <v>4879</v>
      </c>
      <c r="G143" s="247">
        <v>2409</v>
      </c>
      <c r="H143" s="247">
        <v>2470</v>
      </c>
      <c r="I143" s="239">
        <f t="shared" si="40"/>
        <v>2.4585798086046765E-3</v>
      </c>
      <c r="J143" s="169">
        <v>901</v>
      </c>
      <c r="K143" s="85">
        <f t="shared" si="41"/>
        <v>0.18466898954703834</v>
      </c>
      <c r="L143" s="169">
        <v>2838</v>
      </c>
      <c r="M143" s="85">
        <f t="shared" si="42"/>
        <v>0.58167657306825171</v>
      </c>
      <c r="N143" s="169">
        <v>1140</v>
      </c>
      <c r="O143" s="85">
        <f t="shared" si="43"/>
        <v>0.23365443738470998</v>
      </c>
      <c r="P143" s="240">
        <f t="shared" si="44"/>
        <v>40.169133192389005</v>
      </c>
      <c r="Q143" s="168">
        <f t="shared" si="45"/>
        <v>71.916842847075401</v>
      </c>
      <c r="R143" s="70">
        <v>332</v>
      </c>
      <c r="S143" s="85">
        <f t="shared" si="46"/>
        <v>6.8046730887476939E-2</v>
      </c>
      <c r="T143" s="85">
        <f t="shared" si="47"/>
        <v>0.29122807017543861</v>
      </c>
      <c r="U143" s="247">
        <v>67</v>
      </c>
      <c r="V143" s="85">
        <f t="shared" si="48"/>
        <v>1.3732322197171552E-2</v>
      </c>
      <c r="W143" s="248">
        <f t="shared" si="49"/>
        <v>5.8771929824561406E-2</v>
      </c>
      <c r="X143" s="249">
        <v>-8.5299999999999994</v>
      </c>
    </row>
    <row r="144" spans="1:24" ht="25.5">
      <c r="A144" s="130">
        <v>141</v>
      </c>
      <c r="B144" s="36" t="s">
        <v>684</v>
      </c>
      <c r="C144" s="133" t="s">
        <v>167</v>
      </c>
      <c r="D144" s="7" t="s">
        <v>170</v>
      </c>
      <c r="E144" s="4" t="s">
        <v>31</v>
      </c>
      <c r="F144" s="136">
        <v>8380</v>
      </c>
      <c r="G144" s="247">
        <v>4269</v>
      </c>
      <c r="H144" s="247">
        <v>4111</v>
      </c>
      <c r="I144" s="239">
        <f t="shared" si="40"/>
        <v>4.2227708128934598E-3</v>
      </c>
      <c r="J144" s="169">
        <v>1599</v>
      </c>
      <c r="K144" s="85">
        <f t="shared" si="41"/>
        <v>0.19081145584725537</v>
      </c>
      <c r="L144" s="169">
        <v>4631</v>
      </c>
      <c r="M144" s="85">
        <f t="shared" si="42"/>
        <v>0.55262529832935559</v>
      </c>
      <c r="N144" s="169">
        <v>2150</v>
      </c>
      <c r="O144" s="85">
        <f t="shared" si="43"/>
        <v>0.25656324582338902</v>
      </c>
      <c r="P144" s="240">
        <f t="shared" si="44"/>
        <v>46.426257827683003</v>
      </c>
      <c r="Q144" s="168">
        <f t="shared" si="45"/>
        <v>80.954437486503991</v>
      </c>
      <c r="R144" s="70">
        <v>679</v>
      </c>
      <c r="S144" s="85">
        <f t="shared" si="46"/>
        <v>8.1026252983293551E-2</v>
      </c>
      <c r="T144" s="85">
        <f t="shared" si="47"/>
        <v>0.3158139534883721</v>
      </c>
      <c r="U144" s="247">
        <v>175</v>
      </c>
      <c r="V144" s="85">
        <f t="shared" si="48"/>
        <v>2.0883054892601432E-2</v>
      </c>
      <c r="W144" s="248">
        <f t="shared" si="49"/>
        <v>8.1395348837209308E-2</v>
      </c>
      <c r="X144" s="249">
        <v>-6.65</v>
      </c>
    </row>
    <row r="145" spans="1:24" ht="25.5">
      <c r="A145" s="130">
        <v>142</v>
      </c>
      <c r="B145" s="36" t="s">
        <v>685</v>
      </c>
      <c r="C145" s="133" t="s">
        <v>167</v>
      </c>
      <c r="D145" s="7" t="s">
        <v>171</v>
      </c>
      <c r="E145" s="4" t="s">
        <v>31</v>
      </c>
      <c r="F145" s="136">
        <v>10643</v>
      </c>
      <c r="G145" s="247">
        <v>5371</v>
      </c>
      <c r="H145" s="247">
        <v>5272</v>
      </c>
      <c r="I145" s="239">
        <f t="shared" si="40"/>
        <v>5.3631204966139729E-3</v>
      </c>
      <c r="J145" s="169">
        <v>2122</v>
      </c>
      <c r="K145" s="85">
        <f t="shared" si="41"/>
        <v>0.19937987409564972</v>
      </c>
      <c r="L145" s="169">
        <v>6352</v>
      </c>
      <c r="M145" s="85">
        <f t="shared" si="42"/>
        <v>0.59682420370196376</v>
      </c>
      <c r="N145" s="169">
        <v>2169</v>
      </c>
      <c r="O145" s="85">
        <f t="shared" si="43"/>
        <v>0.20379592220238654</v>
      </c>
      <c r="P145" s="240">
        <f t="shared" si="44"/>
        <v>34.146725440806044</v>
      </c>
      <c r="Q145" s="168">
        <f t="shared" si="45"/>
        <v>67.553526448362717</v>
      </c>
      <c r="R145" s="70">
        <v>599</v>
      </c>
      <c r="S145" s="85">
        <f t="shared" si="46"/>
        <v>5.6281123743305461E-2</v>
      </c>
      <c r="T145" s="85">
        <f t="shared" si="47"/>
        <v>0.27616413093591519</v>
      </c>
      <c r="U145" s="247">
        <v>131</v>
      </c>
      <c r="V145" s="85">
        <f t="shared" si="48"/>
        <v>1.2308559616649442E-2</v>
      </c>
      <c r="W145" s="248">
        <f t="shared" si="49"/>
        <v>6.0396496081143385E-2</v>
      </c>
      <c r="X145" s="249">
        <v>-1.88</v>
      </c>
    </row>
    <row r="146" spans="1:24">
      <c r="A146" s="131">
        <v>143</v>
      </c>
      <c r="B146" s="36" t="s">
        <v>686</v>
      </c>
      <c r="C146" s="134" t="s">
        <v>167</v>
      </c>
      <c r="D146" s="11" t="s">
        <v>111</v>
      </c>
      <c r="E146" s="10" t="s">
        <v>17</v>
      </c>
      <c r="F146" s="136">
        <v>6546</v>
      </c>
      <c r="G146" s="247">
        <v>3342</v>
      </c>
      <c r="H146" s="247">
        <v>3204</v>
      </c>
      <c r="I146" s="239">
        <f t="shared" si="40"/>
        <v>3.2985987757995928E-3</v>
      </c>
      <c r="J146" s="169">
        <v>1245</v>
      </c>
      <c r="K146" s="85">
        <f t="shared" si="41"/>
        <v>0.19019248395967003</v>
      </c>
      <c r="L146" s="169">
        <v>3754</v>
      </c>
      <c r="M146" s="85">
        <f t="shared" si="42"/>
        <v>0.57347998777879616</v>
      </c>
      <c r="N146" s="169">
        <v>1547</v>
      </c>
      <c r="O146" s="85">
        <f t="shared" si="43"/>
        <v>0.23632752826153375</v>
      </c>
      <c r="P146" s="240">
        <f t="shared" si="44"/>
        <v>41.209376664890783</v>
      </c>
      <c r="Q146" s="168">
        <f t="shared" si="45"/>
        <v>74.374001065530109</v>
      </c>
      <c r="R146" s="70">
        <v>494</v>
      </c>
      <c r="S146" s="85">
        <f t="shared" si="46"/>
        <v>7.5465933394439355E-2</v>
      </c>
      <c r="T146" s="85">
        <f t="shared" si="47"/>
        <v>0.31932773109243695</v>
      </c>
      <c r="U146" s="247">
        <v>135</v>
      </c>
      <c r="V146" s="85">
        <f t="shared" si="48"/>
        <v>2.0623281393217233E-2</v>
      </c>
      <c r="W146" s="248">
        <f t="shared" si="49"/>
        <v>8.7265675500969614E-2</v>
      </c>
      <c r="X146" s="249">
        <v>-3.96</v>
      </c>
    </row>
    <row r="147" spans="1:24" ht="25.5">
      <c r="A147" s="132">
        <v>144</v>
      </c>
      <c r="B147" s="36" t="s">
        <v>687</v>
      </c>
      <c r="C147" s="135" t="s">
        <v>167</v>
      </c>
      <c r="D147" s="39" t="s">
        <v>172</v>
      </c>
      <c r="E147" s="13" t="s">
        <v>31</v>
      </c>
      <c r="F147" s="136">
        <v>22591</v>
      </c>
      <c r="G147" s="247">
        <v>11480</v>
      </c>
      <c r="H147" s="247">
        <v>11111</v>
      </c>
      <c r="I147" s="239">
        <f t="shared" si="40"/>
        <v>1.1383844323875436E-2</v>
      </c>
      <c r="J147" s="169">
        <v>4030</v>
      </c>
      <c r="K147" s="85">
        <f t="shared" si="41"/>
        <v>0.17838962418662299</v>
      </c>
      <c r="L147" s="169">
        <v>12873</v>
      </c>
      <c r="M147" s="85">
        <f t="shared" si="42"/>
        <v>0.56982869284228232</v>
      </c>
      <c r="N147" s="169">
        <v>5688</v>
      </c>
      <c r="O147" s="85">
        <f t="shared" si="43"/>
        <v>0.25178168297109471</v>
      </c>
      <c r="P147" s="240">
        <f t="shared" si="44"/>
        <v>44.185504544395243</v>
      </c>
      <c r="Q147" s="168">
        <f t="shared" si="45"/>
        <v>75.491338460343343</v>
      </c>
      <c r="R147" s="70">
        <v>1870</v>
      </c>
      <c r="S147" s="85">
        <f t="shared" si="46"/>
        <v>8.2776326855827545E-2</v>
      </c>
      <c r="T147" s="85">
        <f t="shared" si="47"/>
        <v>0.3287623066104079</v>
      </c>
      <c r="U147" s="247">
        <v>478</v>
      </c>
      <c r="V147" s="85">
        <f t="shared" si="48"/>
        <v>2.1158868575981586E-2</v>
      </c>
      <c r="W147" s="248">
        <f t="shared" si="49"/>
        <v>8.40365682137834E-2</v>
      </c>
      <c r="X147" s="249">
        <v>-5.59</v>
      </c>
    </row>
    <row r="148" spans="1:24" s="76" customFormat="1">
      <c r="A148" s="73"/>
      <c r="B148" s="73"/>
      <c r="C148" s="74"/>
      <c r="D148" s="74"/>
      <c r="E148" s="74"/>
      <c r="F148" s="75"/>
      <c r="G148" s="235"/>
      <c r="H148" s="235"/>
      <c r="I148" s="239"/>
      <c r="J148" s="235"/>
      <c r="K148" s="85"/>
      <c r="L148" s="235"/>
      <c r="M148" s="85"/>
      <c r="N148" s="235"/>
      <c r="O148" s="85"/>
      <c r="P148" s="240"/>
      <c r="Q148" s="168"/>
      <c r="R148" s="241"/>
      <c r="S148" s="85"/>
      <c r="T148" s="85"/>
      <c r="U148" s="183"/>
      <c r="V148" s="85"/>
      <c r="W148" s="248"/>
      <c r="X148" s="183"/>
    </row>
    <row r="149" spans="1:24">
      <c r="A149" s="256" t="s">
        <v>173</v>
      </c>
      <c r="B149" s="256"/>
      <c r="C149" s="256"/>
      <c r="D149" s="256"/>
      <c r="E149" s="256"/>
      <c r="F149" s="137">
        <f>SUM(F4:F147)</f>
        <v>1984479</v>
      </c>
      <c r="G149" s="242">
        <f>SUM(G4:G147)</f>
        <v>1025042</v>
      </c>
      <c r="H149" s="242">
        <f>SUM(H4:H147)</f>
        <v>959437</v>
      </c>
      <c r="I149" s="243">
        <f t="shared" ref="I149" si="50">F149/$F$149</f>
        <v>1</v>
      </c>
      <c r="J149" s="242">
        <f>SUM(J4:J147)</f>
        <v>352427</v>
      </c>
      <c r="K149" s="244">
        <f t="shared" ref="K149" si="51">J149/F149</f>
        <v>0.17759170039088346</v>
      </c>
      <c r="L149" s="242">
        <f>SUM(L4:L147)</f>
        <v>1153093</v>
      </c>
      <c r="M149" s="244">
        <f t="shared" ref="M149" si="52">L149/F149</f>
        <v>0.58105578340713104</v>
      </c>
      <c r="N149" s="242">
        <f>SUM(N4:N147)</f>
        <v>478959</v>
      </c>
      <c r="O149" s="244">
        <f t="shared" ref="O149" si="53">N149/F149</f>
        <v>0.2413525162019855</v>
      </c>
      <c r="P149" s="245">
        <f t="shared" ref="P149" si="54">N149/L149*100</f>
        <v>41.536892514307169</v>
      </c>
      <c r="Q149" s="246">
        <f t="shared" ref="Q149" si="55">((J149+N149)/L149)*100</f>
        <v>72.100515743309515</v>
      </c>
      <c r="R149" s="242">
        <f>SUM(R4:R147)</f>
        <v>160476</v>
      </c>
      <c r="S149" s="244">
        <f t="shared" ref="S149" si="56">R149/F149</f>
        <v>8.0865557156311552E-2</v>
      </c>
      <c r="T149" s="244">
        <f t="shared" ref="T149" si="57">R149/N149</f>
        <v>0.33505164325130127</v>
      </c>
      <c r="U149" s="242">
        <f>SUM(U4:U147)</f>
        <v>41530</v>
      </c>
      <c r="V149" s="244">
        <f t="shared" ref="V149" si="58">U149/F149</f>
        <v>2.0927407143134295E-2</v>
      </c>
      <c r="W149" s="251">
        <f t="shared" ref="W149" si="59">U149/N149</f>
        <v>8.6708883223825001E-2</v>
      </c>
      <c r="X149" s="252">
        <v>-4.9400000000000004</v>
      </c>
    </row>
    <row r="150" spans="1:24" ht="120">
      <c r="A150" s="8"/>
      <c r="B150" s="8"/>
      <c r="C150" s="8"/>
      <c r="D150" s="8"/>
      <c r="E150" s="8"/>
      <c r="F150" s="8"/>
      <c r="G150" s="107"/>
      <c r="H150" s="8"/>
      <c r="I150" s="8"/>
      <c r="J150" s="8"/>
      <c r="K150" s="8"/>
      <c r="L150" s="8"/>
      <c r="M150" s="8"/>
      <c r="N150" s="8"/>
      <c r="O150" s="8"/>
      <c r="P150" s="8"/>
      <c r="Q150" s="5" t="s">
        <v>176</v>
      </c>
      <c r="R150" s="8"/>
      <c r="S150" s="8"/>
      <c r="T150" s="8"/>
    </row>
    <row r="151" spans="1:24">
      <c r="Q151" s="109"/>
      <c r="R151" t="s">
        <v>513</v>
      </c>
    </row>
    <row r="152" spans="1:24">
      <c r="Q152" s="110"/>
      <c r="R152" t="s">
        <v>514</v>
      </c>
    </row>
    <row r="153" spans="1:24">
      <c r="Q153" s="64"/>
      <c r="R153" t="s">
        <v>515</v>
      </c>
    </row>
  </sheetData>
  <autoFilter ref="A3:X147">
    <sortState ref="A4:X147">
      <sortCondition ref="A3:A147"/>
    </sortState>
  </autoFilter>
  <mergeCells count="1">
    <mergeCell ref="A149:E1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9"/>
  <sheetViews>
    <sheetView workbookViewId="0">
      <selection activeCell="F4" sqref="F4:H149"/>
    </sheetView>
  </sheetViews>
  <sheetFormatPr defaultRowHeight="15"/>
  <cols>
    <col min="1" max="1" width="6.85546875" customWidth="1"/>
    <col min="2" max="2" width="9.42578125" customWidth="1"/>
    <col min="3" max="3" width="15.140625" customWidth="1"/>
    <col min="4" max="4" width="17.140625" customWidth="1"/>
    <col min="5" max="5" width="13.5703125" customWidth="1"/>
    <col min="6" max="6" width="30" customWidth="1"/>
    <col min="7" max="7" width="21" customWidth="1"/>
    <col min="8" max="8" width="25.140625" customWidth="1"/>
  </cols>
  <sheetData>
    <row r="1" spans="1:8" ht="51.75" thickTop="1">
      <c r="A1" s="14" t="s">
        <v>0</v>
      </c>
      <c r="B1" s="129" t="s">
        <v>543</v>
      </c>
      <c r="C1" s="15" t="s">
        <v>1</v>
      </c>
      <c r="D1" s="15" t="s">
        <v>2</v>
      </c>
      <c r="E1" s="15" t="s">
        <v>3</v>
      </c>
      <c r="F1" s="27" t="s">
        <v>174</v>
      </c>
      <c r="G1" s="28" t="s">
        <v>175</v>
      </c>
      <c r="H1" s="111" t="s">
        <v>483</v>
      </c>
    </row>
    <row r="2" spans="1:8">
      <c r="A2" s="3"/>
      <c r="B2" s="3"/>
      <c r="C2" s="3"/>
      <c r="D2" s="3"/>
      <c r="E2" s="3"/>
      <c r="F2" s="3"/>
      <c r="G2" s="3"/>
    </row>
    <row r="3" spans="1:8">
      <c r="A3" s="3"/>
      <c r="B3" s="3"/>
      <c r="C3" s="3"/>
      <c r="D3" s="3"/>
      <c r="E3" s="3"/>
      <c r="F3" s="3"/>
      <c r="G3" s="3"/>
    </row>
    <row r="4" spans="1:8" ht="25.5">
      <c r="A4" s="37">
        <v>1</v>
      </c>
      <c r="B4" s="36" t="s">
        <v>544</v>
      </c>
      <c r="C4" s="24" t="s">
        <v>14</v>
      </c>
      <c r="D4" s="24" t="s">
        <v>15</v>
      </c>
      <c r="E4" s="4" t="s">
        <v>16</v>
      </c>
      <c r="F4" s="169">
        <v>1327</v>
      </c>
      <c r="G4" s="85">
        <f t="shared" ref="G4:G35" si="0">F4/$F$149</f>
        <v>5.7680605059549682E-3</v>
      </c>
      <c r="H4" s="168">
        <v>3.3</v>
      </c>
    </row>
    <row r="5" spans="1:8" ht="25.5">
      <c r="A5" s="37">
        <v>2</v>
      </c>
      <c r="B5" s="36" t="s">
        <v>545</v>
      </c>
      <c r="C5" s="24" t="s">
        <v>14</v>
      </c>
      <c r="D5" s="24" t="s">
        <v>15</v>
      </c>
      <c r="E5" s="4" t="s">
        <v>17</v>
      </c>
      <c r="F5" s="169">
        <v>1214</v>
      </c>
      <c r="G5" s="85">
        <f t="shared" si="0"/>
        <v>5.2768842910545077E-3</v>
      </c>
      <c r="H5" s="168">
        <v>3.2</v>
      </c>
    </row>
    <row r="6" spans="1:8">
      <c r="A6" s="37">
        <v>3</v>
      </c>
      <c r="B6" s="36" t="s">
        <v>546</v>
      </c>
      <c r="C6" s="24" t="s">
        <v>14</v>
      </c>
      <c r="D6" s="24" t="s">
        <v>18</v>
      </c>
      <c r="E6" s="4" t="s">
        <v>17</v>
      </c>
      <c r="F6" s="169">
        <v>372</v>
      </c>
      <c r="G6" s="85">
        <f t="shared" si="0"/>
        <v>1.6169694862209858E-3</v>
      </c>
      <c r="H6" s="168">
        <v>4</v>
      </c>
    </row>
    <row r="7" spans="1:8">
      <c r="A7" s="37">
        <v>4</v>
      </c>
      <c r="B7" s="36" t="s">
        <v>547</v>
      </c>
      <c r="C7" s="24" t="s">
        <v>14</v>
      </c>
      <c r="D7" s="24" t="s">
        <v>19</v>
      </c>
      <c r="E7" s="4" t="s">
        <v>16</v>
      </c>
      <c r="F7" s="169">
        <v>1489</v>
      </c>
      <c r="G7" s="85">
        <f t="shared" si="0"/>
        <v>6.4722246370512038E-3</v>
      </c>
      <c r="H7" s="168">
        <v>3.6</v>
      </c>
    </row>
    <row r="8" spans="1:8">
      <c r="A8" s="37">
        <v>5</v>
      </c>
      <c r="B8" s="36" t="s">
        <v>548</v>
      </c>
      <c r="C8" s="24" t="s">
        <v>14</v>
      </c>
      <c r="D8" s="24" t="s">
        <v>20</v>
      </c>
      <c r="E8" s="4" t="s">
        <v>17</v>
      </c>
      <c r="F8" s="169">
        <v>272</v>
      </c>
      <c r="G8" s="85">
        <f t="shared" si="0"/>
        <v>1.1823002694949143E-3</v>
      </c>
      <c r="H8" s="168">
        <v>5.0999999999999996</v>
      </c>
    </row>
    <row r="9" spans="1:8">
      <c r="A9" s="37">
        <v>6</v>
      </c>
      <c r="B9" s="36" t="s">
        <v>549</v>
      </c>
      <c r="C9" s="24" t="s">
        <v>14</v>
      </c>
      <c r="D9" s="24" t="s">
        <v>21</v>
      </c>
      <c r="E9" s="4" t="s">
        <v>16</v>
      </c>
      <c r="F9" s="169">
        <v>202</v>
      </c>
      <c r="G9" s="85">
        <f t="shared" si="0"/>
        <v>8.7803181778666438E-4</v>
      </c>
      <c r="H9" s="168">
        <v>4</v>
      </c>
    </row>
    <row r="10" spans="1:8">
      <c r="A10" s="37">
        <v>7</v>
      </c>
      <c r="B10" s="36" t="s">
        <v>550</v>
      </c>
      <c r="C10" s="24" t="s">
        <v>14</v>
      </c>
      <c r="D10" s="24" t="s">
        <v>22</v>
      </c>
      <c r="E10" s="4" t="s">
        <v>17</v>
      </c>
      <c r="F10" s="169">
        <v>278</v>
      </c>
      <c r="G10" s="85">
        <f t="shared" si="0"/>
        <v>1.2083804224984787E-3</v>
      </c>
      <c r="H10" s="168">
        <v>3.2</v>
      </c>
    </row>
    <row r="11" spans="1:8">
      <c r="A11" s="37">
        <v>8</v>
      </c>
      <c r="B11" s="36" t="s">
        <v>551</v>
      </c>
      <c r="C11" s="24" t="s">
        <v>14</v>
      </c>
      <c r="D11" s="24" t="s">
        <v>23</v>
      </c>
      <c r="E11" s="4" t="s">
        <v>17</v>
      </c>
      <c r="F11" s="169">
        <v>307</v>
      </c>
      <c r="G11" s="85">
        <f t="shared" si="0"/>
        <v>1.3344344953490394E-3</v>
      </c>
      <c r="H11" s="168">
        <v>2.9</v>
      </c>
    </row>
    <row r="12" spans="1:8">
      <c r="A12" s="37">
        <v>9</v>
      </c>
      <c r="B12" s="36" t="s">
        <v>552</v>
      </c>
      <c r="C12" s="24" t="s">
        <v>14</v>
      </c>
      <c r="D12" s="24" t="s">
        <v>24</v>
      </c>
      <c r="E12" s="4" t="s">
        <v>17</v>
      </c>
      <c r="F12" s="169">
        <v>256</v>
      </c>
      <c r="G12" s="85">
        <f t="shared" si="0"/>
        <v>1.1127531948187429E-3</v>
      </c>
      <c r="H12" s="168">
        <v>5.5</v>
      </c>
    </row>
    <row r="13" spans="1:8">
      <c r="A13" s="37">
        <v>10</v>
      </c>
      <c r="B13" s="36" t="s">
        <v>553</v>
      </c>
      <c r="C13" s="24" t="s">
        <v>25</v>
      </c>
      <c r="D13" s="24" t="s">
        <v>26</v>
      </c>
      <c r="E13" s="4" t="s">
        <v>17</v>
      </c>
      <c r="F13" s="169">
        <v>387</v>
      </c>
      <c r="G13" s="85">
        <f t="shared" si="0"/>
        <v>1.6821698687298965E-3</v>
      </c>
      <c r="H13" s="168">
        <v>4.7</v>
      </c>
    </row>
    <row r="14" spans="1:8">
      <c r="A14" s="37">
        <v>11</v>
      </c>
      <c r="B14" s="36" t="s">
        <v>554</v>
      </c>
      <c r="C14" s="24" t="s">
        <v>25</v>
      </c>
      <c r="D14" s="24" t="s">
        <v>27</v>
      </c>
      <c r="E14" s="4" t="s">
        <v>17</v>
      </c>
      <c r="F14" s="169">
        <v>499</v>
      </c>
      <c r="G14" s="85">
        <f t="shared" si="0"/>
        <v>2.1689993914630968E-3</v>
      </c>
      <c r="H14" s="168">
        <v>5.2</v>
      </c>
    </row>
    <row r="15" spans="1:8">
      <c r="A15" s="37">
        <v>12</v>
      </c>
      <c r="B15" s="36" t="s">
        <v>555</v>
      </c>
      <c r="C15" s="24" t="s">
        <v>25</v>
      </c>
      <c r="D15" s="24" t="s">
        <v>28</v>
      </c>
      <c r="E15" s="4" t="s">
        <v>16</v>
      </c>
      <c r="F15" s="169">
        <v>3303</v>
      </c>
      <c r="G15" s="85">
        <f t="shared" si="0"/>
        <v>1.435712422846214E-2</v>
      </c>
      <c r="H15" s="168">
        <v>4</v>
      </c>
    </row>
    <row r="16" spans="1:8">
      <c r="A16" s="37">
        <v>13</v>
      </c>
      <c r="B16" s="36" t="s">
        <v>556</v>
      </c>
      <c r="C16" s="24" t="s">
        <v>25</v>
      </c>
      <c r="D16" s="24" t="s">
        <v>28</v>
      </c>
      <c r="E16" s="4" t="s">
        <v>17</v>
      </c>
      <c r="F16" s="169">
        <v>998</v>
      </c>
      <c r="G16" s="85">
        <f t="shared" si="0"/>
        <v>4.3379987829261935E-3</v>
      </c>
      <c r="H16" s="168">
        <v>2.7</v>
      </c>
    </row>
    <row r="17" spans="1:8">
      <c r="A17" s="37">
        <v>14</v>
      </c>
      <c r="B17" s="36" t="s">
        <v>557</v>
      </c>
      <c r="C17" s="24" t="s">
        <v>25</v>
      </c>
      <c r="D17" s="24" t="s">
        <v>29</v>
      </c>
      <c r="E17" s="4" t="s">
        <v>17</v>
      </c>
      <c r="F17" s="169">
        <v>268</v>
      </c>
      <c r="G17" s="85">
        <f t="shared" si="0"/>
        <v>1.1649135008258715E-3</v>
      </c>
      <c r="H17" s="168">
        <v>6.3</v>
      </c>
    </row>
    <row r="18" spans="1:8" ht="25.5">
      <c r="A18" s="37">
        <v>15</v>
      </c>
      <c r="B18" s="36" t="s">
        <v>558</v>
      </c>
      <c r="C18" s="24" t="s">
        <v>25</v>
      </c>
      <c r="D18" s="24" t="s">
        <v>30</v>
      </c>
      <c r="E18" s="4" t="s">
        <v>31</v>
      </c>
      <c r="F18" s="169">
        <v>448</v>
      </c>
      <c r="G18" s="85">
        <f t="shared" si="0"/>
        <v>1.9473180909328001E-3</v>
      </c>
      <c r="H18" s="168">
        <v>4.9000000000000004</v>
      </c>
    </row>
    <row r="19" spans="1:8" ht="25.5">
      <c r="A19" s="37">
        <v>16</v>
      </c>
      <c r="B19" s="36" t="s">
        <v>559</v>
      </c>
      <c r="C19" s="24" t="s">
        <v>25</v>
      </c>
      <c r="D19" s="24" t="s">
        <v>32</v>
      </c>
      <c r="E19" s="4" t="s">
        <v>31</v>
      </c>
      <c r="F19" s="169">
        <v>737</v>
      </c>
      <c r="G19" s="85">
        <f t="shared" si="0"/>
        <v>3.2035121272711467E-3</v>
      </c>
      <c r="H19" s="168">
        <v>3.9</v>
      </c>
    </row>
    <row r="20" spans="1:8">
      <c r="A20" s="37">
        <v>17</v>
      </c>
      <c r="B20" s="36" t="s">
        <v>560</v>
      </c>
      <c r="C20" s="24" t="s">
        <v>25</v>
      </c>
      <c r="D20" s="24" t="s">
        <v>33</v>
      </c>
      <c r="E20" s="4" t="s">
        <v>17</v>
      </c>
      <c r="F20" s="169">
        <v>329</v>
      </c>
      <c r="G20" s="85">
        <f t="shared" si="0"/>
        <v>1.4300617230287751E-3</v>
      </c>
      <c r="H20" s="168">
        <v>2.7</v>
      </c>
    </row>
    <row r="21" spans="1:8">
      <c r="A21" s="37">
        <v>18</v>
      </c>
      <c r="B21" s="36" t="s">
        <v>561</v>
      </c>
      <c r="C21" s="24" t="s">
        <v>25</v>
      </c>
      <c r="D21" s="24" t="s">
        <v>34</v>
      </c>
      <c r="E21" s="4" t="s">
        <v>17</v>
      </c>
      <c r="F21" s="169">
        <v>340</v>
      </c>
      <c r="G21" s="85">
        <f t="shared" si="0"/>
        <v>1.477875336868643E-3</v>
      </c>
      <c r="H21" s="168">
        <v>4.7</v>
      </c>
    </row>
    <row r="22" spans="1:8">
      <c r="A22" s="37">
        <v>19</v>
      </c>
      <c r="B22" s="36" t="s">
        <v>562</v>
      </c>
      <c r="C22" s="24" t="s">
        <v>25</v>
      </c>
      <c r="D22" s="24" t="s">
        <v>35</v>
      </c>
      <c r="E22" s="4" t="s">
        <v>17</v>
      </c>
      <c r="F22" s="169">
        <v>472</v>
      </c>
      <c r="G22" s="85">
        <f t="shared" si="0"/>
        <v>2.0516387029470575E-3</v>
      </c>
      <c r="H22" s="168">
        <v>7.8</v>
      </c>
    </row>
    <row r="23" spans="1:8">
      <c r="A23" s="37">
        <v>20</v>
      </c>
      <c r="B23" s="36" t="s">
        <v>563</v>
      </c>
      <c r="C23" s="24" t="s">
        <v>36</v>
      </c>
      <c r="D23" s="24" t="s">
        <v>37</v>
      </c>
      <c r="E23" s="4" t="s">
        <v>17</v>
      </c>
      <c r="F23" s="169">
        <v>4688</v>
      </c>
      <c r="G23" s="85">
        <f t="shared" si="0"/>
        <v>2.037729288011823E-2</v>
      </c>
      <c r="H23" s="168">
        <v>1.8</v>
      </c>
    </row>
    <row r="24" spans="1:8" ht="25.5">
      <c r="A24" s="37">
        <v>21</v>
      </c>
      <c r="B24" s="36" t="s">
        <v>564</v>
      </c>
      <c r="C24" s="24" t="s">
        <v>36</v>
      </c>
      <c r="D24" s="24" t="s">
        <v>38</v>
      </c>
      <c r="E24" s="4" t="s">
        <v>17</v>
      </c>
      <c r="F24" s="169">
        <v>959</v>
      </c>
      <c r="G24" s="85">
        <f t="shared" si="0"/>
        <v>4.1684777884030254E-3</v>
      </c>
      <c r="H24" s="168">
        <v>3.1</v>
      </c>
    </row>
    <row r="25" spans="1:8">
      <c r="A25" s="37">
        <v>22</v>
      </c>
      <c r="B25" s="36" t="s">
        <v>565</v>
      </c>
      <c r="C25" s="24" t="s">
        <v>36</v>
      </c>
      <c r="D25" s="24" t="s">
        <v>39</v>
      </c>
      <c r="E25" s="4" t="s">
        <v>17</v>
      </c>
      <c r="F25" s="169">
        <v>1531</v>
      </c>
      <c r="G25" s="85">
        <f t="shared" si="0"/>
        <v>6.654785708076154E-3</v>
      </c>
      <c r="H25" s="168">
        <v>2.9</v>
      </c>
    </row>
    <row r="26" spans="1:8" ht="25.5">
      <c r="A26" s="37">
        <v>23</v>
      </c>
      <c r="B26" s="36" t="s">
        <v>566</v>
      </c>
      <c r="C26" s="24" t="s">
        <v>36</v>
      </c>
      <c r="D26" s="24" t="s">
        <v>40</v>
      </c>
      <c r="E26" s="4" t="s">
        <v>31</v>
      </c>
      <c r="F26" s="169">
        <v>2322</v>
      </c>
      <c r="G26" s="85">
        <f t="shared" si="0"/>
        <v>1.009301921237938E-2</v>
      </c>
      <c r="H26" s="168">
        <v>4.4000000000000004</v>
      </c>
    </row>
    <row r="27" spans="1:8">
      <c r="A27" s="37">
        <v>24</v>
      </c>
      <c r="B27" s="36" t="s">
        <v>567</v>
      </c>
      <c r="C27" s="24" t="s">
        <v>36</v>
      </c>
      <c r="D27" s="24" t="s">
        <v>41</v>
      </c>
      <c r="E27" s="4" t="s">
        <v>17</v>
      </c>
      <c r="F27" s="169">
        <v>1482</v>
      </c>
      <c r="G27" s="85">
        <f t="shared" si="0"/>
        <v>6.441797791880379E-3</v>
      </c>
      <c r="H27" s="168">
        <v>2.6</v>
      </c>
    </row>
    <row r="28" spans="1:8">
      <c r="A28" s="37">
        <v>25</v>
      </c>
      <c r="B28" s="36" t="s">
        <v>568</v>
      </c>
      <c r="C28" s="24" t="s">
        <v>36</v>
      </c>
      <c r="D28" s="24" t="s">
        <v>42</v>
      </c>
      <c r="E28" s="4" t="s">
        <v>17</v>
      </c>
      <c r="F28" s="169">
        <v>3931</v>
      </c>
      <c r="G28" s="85">
        <f t="shared" si="0"/>
        <v>1.7086846909501869E-2</v>
      </c>
      <c r="H28" s="168">
        <v>1.6</v>
      </c>
    </row>
    <row r="29" spans="1:8">
      <c r="A29" s="37">
        <v>26</v>
      </c>
      <c r="B29" s="36" t="s">
        <v>569</v>
      </c>
      <c r="C29" s="24" t="s">
        <v>36</v>
      </c>
      <c r="D29" s="24" t="s">
        <v>43</v>
      </c>
      <c r="E29" s="4" t="s">
        <v>17</v>
      </c>
      <c r="F29" s="169">
        <v>1349</v>
      </c>
      <c r="G29" s="85">
        <f t="shared" si="0"/>
        <v>5.8636877336347036E-3</v>
      </c>
      <c r="H29" s="168">
        <v>3</v>
      </c>
    </row>
    <row r="30" spans="1:8" ht="25.5">
      <c r="A30" s="37">
        <v>27</v>
      </c>
      <c r="B30" s="36" t="s">
        <v>570</v>
      </c>
      <c r="C30" s="24" t="s">
        <v>36</v>
      </c>
      <c r="D30" s="24" t="s">
        <v>44</v>
      </c>
      <c r="E30" s="4" t="s">
        <v>31</v>
      </c>
      <c r="F30" s="169">
        <v>1834</v>
      </c>
      <c r="G30" s="85">
        <f t="shared" si="0"/>
        <v>7.9718334347561506E-3</v>
      </c>
      <c r="H30" s="168">
        <v>3.2</v>
      </c>
    </row>
    <row r="31" spans="1:8">
      <c r="A31" s="37">
        <v>28</v>
      </c>
      <c r="B31" s="36" t="s">
        <v>571</v>
      </c>
      <c r="C31" s="24" t="s">
        <v>45</v>
      </c>
      <c r="D31" s="24" t="s">
        <v>46</v>
      </c>
      <c r="E31" s="4" t="s">
        <v>16</v>
      </c>
      <c r="F31" s="169">
        <v>1834</v>
      </c>
      <c r="G31" s="85">
        <f t="shared" si="0"/>
        <v>7.9718334347561506E-3</v>
      </c>
      <c r="H31" s="168">
        <v>5.9</v>
      </c>
    </row>
    <row r="32" spans="1:8">
      <c r="A32" s="37">
        <v>29</v>
      </c>
      <c r="B32" s="36" t="s">
        <v>572</v>
      </c>
      <c r="C32" s="24" t="s">
        <v>45</v>
      </c>
      <c r="D32" s="24" t="s">
        <v>46</v>
      </c>
      <c r="E32" s="4" t="s">
        <v>17</v>
      </c>
      <c r="F32" s="169">
        <v>567</v>
      </c>
      <c r="G32" s="85">
        <f t="shared" si="0"/>
        <v>2.4645744588368251E-3</v>
      </c>
      <c r="H32" s="168">
        <v>3.2</v>
      </c>
    </row>
    <row r="33" spans="1:8">
      <c r="A33" s="37">
        <v>30</v>
      </c>
      <c r="B33" s="36" t="s">
        <v>573</v>
      </c>
      <c r="C33" s="24" t="s">
        <v>45</v>
      </c>
      <c r="D33" s="24" t="s">
        <v>47</v>
      </c>
      <c r="E33" s="4" t="s">
        <v>17</v>
      </c>
      <c r="F33" s="169">
        <v>332</v>
      </c>
      <c r="G33" s="85">
        <f t="shared" si="0"/>
        <v>1.4431017995305572E-3</v>
      </c>
      <c r="H33" s="168">
        <v>7.8</v>
      </c>
    </row>
    <row r="34" spans="1:8">
      <c r="A34" s="37">
        <v>31</v>
      </c>
      <c r="B34" s="36" t="s">
        <v>574</v>
      </c>
      <c r="C34" s="24" t="s">
        <v>45</v>
      </c>
      <c r="D34" s="24" t="s">
        <v>48</v>
      </c>
      <c r="E34" s="4" t="s">
        <v>17</v>
      </c>
      <c r="F34" s="169">
        <v>360</v>
      </c>
      <c r="G34" s="85">
        <f t="shared" si="0"/>
        <v>1.5648091802138572E-3</v>
      </c>
      <c r="H34" s="168">
        <v>5</v>
      </c>
    </row>
    <row r="35" spans="1:8">
      <c r="A35" s="37">
        <v>32</v>
      </c>
      <c r="B35" s="36" t="s">
        <v>575</v>
      </c>
      <c r="C35" s="24" t="s">
        <v>45</v>
      </c>
      <c r="D35" s="24" t="s">
        <v>49</v>
      </c>
      <c r="E35" s="4" t="s">
        <v>17</v>
      </c>
      <c r="F35" s="169">
        <v>262</v>
      </c>
      <c r="G35" s="85">
        <f t="shared" si="0"/>
        <v>1.1388333478223073E-3</v>
      </c>
      <c r="H35" s="168">
        <v>3.1</v>
      </c>
    </row>
    <row r="36" spans="1:8">
      <c r="A36" s="37">
        <v>33</v>
      </c>
      <c r="B36" s="36" t="s">
        <v>576</v>
      </c>
      <c r="C36" s="24" t="s">
        <v>45</v>
      </c>
      <c r="D36" s="24" t="s">
        <v>50</v>
      </c>
      <c r="E36" s="4" t="s">
        <v>17</v>
      </c>
      <c r="F36" s="169">
        <v>442</v>
      </c>
      <c r="G36" s="85">
        <f t="shared" ref="G36:G67" si="1">F36/$F$149</f>
        <v>1.9212379379292359E-3</v>
      </c>
      <c r="H36" s="168">
        <v>3.4</v>
      </c>
    </row>
    <row r="37" spans="1:8">
      <c r="A37" s="37">
        <v>34</v>
      </c>
      <c r="B37" s="36" t="s">
        <v>577</v>
      </c>
      <c r="C37" s="24" t="s">
        <v>45</v>
      </c>
      <c r="D37" s="24" t="s">
        <v>51</v>
      </c>
      <c r="E37" s="4" t="s">
        <v>17</v>
      </c>
      <c r="F37" s="169">
        <v>655</v>
      </c>
      <c r="G37" s="85">
        <f t="shared" si="1"/>
        <v>2.8470833695557682E-3</v>
      </c>
      <c r="H37" s="168">
        <v>4</v>
      </c>
    </row>
    <row r="38" spans="1:8" ht="25.5">
      <c r="A38" s="37">
        <v>35</v>
      </c>
      <c r="B38" s="36" t="s">
        <v>578</v>
      </c>
      <c r="C38" s="24" t="s">
        <v>52</v>
      </c>
      <c r="D38" s="24" t="s">
        <v>53</v>
      </c>
      <c r="E38" s="4" t="s">
        <v>17</v>
      </c>
      <c r="F38" s="169">
        <v>301</v>
      </c>
      <c r="G38" s="85">
        <f t="shared" si="1"/>
        <v>1.3083543423454752E-3</v>
      </c>
      <c r="H38" s="168">
        <v>6.6</v>
      </c>
    </row>
    <row r="39" spans="1:8" ht="25.5">
      <c r="A39" s="37">
        <v>36</v>
      </c>
      <c r="B39" s="36" t="s">
        <v>579</v>
      </c>
      <c r="C39" s="24" t="s">
        <v>52</v>
      </c>
      <c r="D39" s="24" t="s">
        <v>54</v>
      </c>
      <c r="E39" s="4" t="s">
        <v>16</v>
      </c>
      <c r="F39" s="169">
        <v>1356</v>
      </c>
      <c r="G39" s="85">
        <f t="shared" si="1"/>
        <v>5.8941145788055293E-3</v>
      </c>
      <c r="H39" s="168">
        <v>4.5</v>
      </c>
    </row>
    <row r="40" spans="1:8" ht="25.5">
      <c r="A40" s="37">
        <v>37</v>
      </c>
      <c r="B40" s="36" t="s">
        <v>580</v>
      </c>
      <c r="C40" s="24" t="s">
        <v>52</v>
      </c>
      <c r="D40" s="24" t="s">
        <v>54</v>
      </c>
      <c r="E40" s="4" t="s">
        <v>17</v>
      </c>
      <c r="F40" s="169">
        <v>904</v>
      </c>
      <c r="G40" s="85">
        <f t="shared" si="1"/>
        <v>3.9294097192036862E-3</v>
      </c>
      <c r="H40" s="168">
        <v>5.6</v>
      </c>
    </row>
    <row r="41" spans="1:8" ht="25.5">
      <c r="A41" s="37">
        <v>38</v>
      </c>
      <c r="B41" s="36" t="s">
        <v>581</v>
      </c>
      <c r="C41" s="24" t="s">
        <v>52</v>
      </c>
      <c r="D41" s="24" t="s">
        <v>55</v>
      </c>
      <c r="E41" s="4" t="s">
        <v>31</v>
      </c>
      <c r="F41" s="169">
        <v>1166</v>
      </c>
      <c r="G41" s="85">
        <f t="shared" si="1"/>
        <v>5.0682430670259933E-3</v>
      </c>
      <c r="H41" s="168">
        <v>3.5</v>
      </c>
    </row>
    <row r="42" spans="1:8" ht="25.5">
      <c r="A42" s="37">
        <v>39</v>
      </c>
      <c r="B42" s="36" t="s">
        <v>582</v>
      </c>
      <c r="C42" s="24" t="s">
        <v>52</v>
      </c>
      <c r="D42" s="24" t="s">
        <v>56</v>
      </c>
      <c r="E42" s="4" t="s">
        <v>17</v>
      </c>
      <c r="F42" s="169">
        <v>311</v>
      </c>
      <c r="G42" s="85">
        <f t="shared" si="1"/>
        <v>1.3518212640180821E-3</v>
      </c>
      <c r="H42" s="168">
        <v>6.8</v>
      </c>
    </row>
    <row r="43" spans="1:8" ht="25.5">
      <c r="A43" s="37">
        <v>40</v>
      </c>
      <c r="B43" s="36" t="s">
        <v>583</v>
      </c>
      <c r="C43" s="24" t="s">
        <v>52</v>
      </c>
      <c r="D43" s="24" t="s">
        <v>57</v>
      </c>
      <c r="E43" s="4" t="s">
        <v>17</v>
      </c>
      <c r="F43" s="169">
        <v>374</v>
      </c>
      <c r="G43" s="85">
        <f t="shared" si="1"/>
        <v>1.6256628705555072E-3</v>
      </c>
      <c r="H43" s="168">
        <v>6.7</v>
      </c>
    </row>
    <row r="44" spans="1:8">
      <c r="A44" s="37">
        <v>41</v>
      </c>
      <c r="B44" s="36" t="s">
        <v>584</v>
      </c>
      <c r="C44" s="24" t="s">
        <v>58</v>
      </c>
      <c r="D44" s="24" t="s">
        <v>59</v>
      </c>
      <c r="E44" s="4" t="s">
        <v>17</v>
      </c>
      <c r="F44" s="169">
        <v>1750</v>
      </c>
      <c r="G44" s="85">
        <f t="shared" si="1"/>
        <v>7.6067112927062502E-3</v>
      </c>
      <c r="H44" s="168">
        <v>2.6</v>
      </c>
    </row>
    <row r="45" spans="1:8">
      <c r="A45" s="37">
        <v>42</v>
      </c>
      <c r="B45" s="36" t="s">
        <v>585</v>
      </c>
      <c r="C45" s="24" t="s">
        <v>58</v>
      </c>
      <c r="D45" s="24" t="s">
        <v>60</v>
      </c>
      <c r="E45" s="4" t="s">
        <v>17</v>
      </c>
      <c r="F45" s="169">
        <v>485</v>
      </c>
      <c r="G45" s="85">
        <f t="shared" si="1"/>
        <v>2.1081457011214466E-3</v>
      </c>
      <c r="H45" s="168">
        <v>7.4</v>
      </c>
    </row>
    <row r="46" spans="1:8" ht="25.5">
      <c r="A46" s="37">
        <v>43</v>
      </c>
      <c r="B46" s="36" t="s">
        <v>586</v>
      </c>
      <c r="C46" s="24" t="s">
        <v>58</v>
      </c>
      <c r="D46" s="24" t="s">
        <v>61</v>
      </c>
      <c r="E46" s="4" t="s">
        <v>31</v>
      </c>
      <c r="F46" s="169">
        <v>609</v>
      </c>
      <c r="G46" s="85">
        <f t="shared" si="1"/>
        <v>2.6471355298617752E-3</v>
      </c>
      <c r="H46" s="168">
        <v>3.4</v>
      </c>
    </row>
    <row r="47" spans="1:8" ht="25.5">
      <c r="A47" s="37">
        <v>44</v>
      </c>
      <c r="B47" s="36" t="s">
        <v>587</v>
      </c>
      <c r="C47" s="24" t="s">
        <v>58</v>
      </c>
      <c r="D47" s="24" t="s">
        <v>62</v>
      </c>
      <c r="E47" s="4" t="s">
        <v>31</v>
      </c>
      <c r="F47" s="169">
        <v>457</v>
      </c>
      <c r="G47" s="85">
        <f t="shared" si="1"/>
        <v>1.9864383204381466E-3</v>
      </c>
      <c r="H47" s="168">
        <v>3.7</v>
      </c>
    </row>
    <row r="48" spans="1:8">
      <c r="A48" s="37">
        <v>45</v>
      </c>
      <c r="B48" s="36" t="s">
        <v>588</v>
      </c>
      <c r="C48" s="24" t="s">
        <v>58</v>
      </c>
      <c r="D48" s="24" t="s">
        <v>63</v>
      </c>
      <c r="E48" s="4" t="s">
        <v>17</v>
      </c>
      <c r="F48" s="169">
        <v>293</v>
      </c>
      <c r="G48" s="85">
        <f t="shared" si="1"/>
        <v>1.2735808050073894E-3</v>
      </c>
      <c r="H48" s="168">
        <v>4.4000000000000004</v>
      </c>
    </row>
    <row r="49" spans="1:8">
      <c r="A49" s="37">
        <v>46</v>
      </c>
      <c r="B49" s="36" t="s">
        <v>589</v>
      </c>
      <c r="C49" s="24" t="s">
        <v>58</v>
      </c>
      <c r="D49" s="24" t="s">
        <v>64</v>
      </c>
      <c r="E49" s="4" t="s">
        <v>17</v>
      </c>
      <c r="F49" s="169">
        <v>212</v>
      </c>
      <c r="G49" s="85">
        <f t="shared" si="1"/>
        <v>9.2149873945927146E-4</v>
      </c>
      <c r="H49" s="168">
        <v>6.1</v>
      </c>
    </row>
    <row r="50" spans="1:8">
      <c r="A50" s="37">
        <v>47</v>
      </c>
      <c r="B50" s="36" t="s">
        <v>590</v>
      </c>
      <c r="C50" s="24" t="s">
        <v>65</v>
      </c>
      <c r="D50" s="24" t="s">
        <v>66</v>
      </c>
      <c r="E50" s="4" t="s">
        <v>17</v>
      </c>
      <c r="F50" s="169">
        <v>394</v>
      </c>
      <c r="G50" s="85">
        <f t="shared" si="1"/>
        <v>1.7125967139007216E-3</v>
      </c>
      <c r="H50" s="168">
        <v>5.0999999999999996</v>
      </c>
    </row>
    <row r="51" spans="1:8" ht="25.5">
      <c r="A51" s="37">
        <v>48</v>
      </c>
      <c r="B51" s="36" t="s">
        <v>591</v>
      </c>
      <c r="C51" s="24" t="s">
        <v>65</v>
      </c>
      <c r="D51" s="24" t="s">
        <v>67</v>
      </c>
      <c r="E51" s="4" t="s">
        <v>31</v>
      </c>
      <c r="F51" s="169">
        <v>1290</v>
      </c>
      <c r="G51" s="85">
        <f t="shared" si="1"/>
        <v>5.6072328957663215E-3</v>
      </c>
      <c r="H51" s="168">
        <v>4.3</v>
      </c>
    </row>
    <row r="52" spans="1:8">
      <c r="A52" s="37">
        <v>49</v>
      </c>
      <c r="B52" s="36" t="s">
        <v>592</v>
      </c>
      <c r="C52" s="24" t="s">
        <v>65</v>
      </c>
      <c r="D52" s="24" t="s">
        <v>68</v>
      </c>
      <c r="E52" s="4" t="s">
        <v>16</v>
      </c>
      <c r="F52" s="169">
        <v>7063</v>
      </c>
      <c r="G52" s="85">
        <f t="shared" si="1"/>
        <v>3.0700686777362426E-2</v>
      </c>
      <c r="H52" s="168">
        <v>3.6</v>
      </c>
    </row>
    <row r="53" spans="1:8">
      <c r="A53" s="37">
        <v>50</v>
      </c>
      <c r="B53" s="36" t="s">
        <v>593</v>
      </c>
      <c r="C53" s="24" t="s">
        <v>65</v>
      </c>
      <c r="D53" s="24" t="s">
        <v>68</v>
      </c>
      <c r="E53" s="4" t="s">
        <v>17</v>
      </c>
      <c r="F53" s="169">
        <v>1476</v>
      </c>
      <c r="G53" s="85">
        <f t="shared" si="1"/>
        <v>6.4157176388768148E-3</v>
      </c>
      <c r="H53" s="168">
        <v>3.5</v>
      </c>
    </row>
    <row r="54" spans="1:8" ht="25.5">
      <c r="A54" s="37">
        <v>51</v>
      </c>
      <c r="B54" s="36" t="s">
        <v>594</v>
      </c>
      <c r="C54" s="24" t="s">
        <v>65</v>
      </c>
      <c r="D54" s="24" t="s">
        <v>69</v>
      </c>
      <c r="E54" s="4" t="s">
        <v>31</v>
      </c>
      <c r="F54" s="169">
        <v>992</v>
      </c>
      <c r="G54" s="85">
        <f t="shared" si="1"/>
        <v>4.3119186299226285E-3</v>
      </c>
      <c r="H54" s="168">
        <v>3.6</v>
      </c>
    </row>
    <row r="55" spans="1:8" ht="25.5">
      <c r="A55" s="37">
        <v>52</v>
      </c>
      <c r="B55" s="36" t="s">
        <v>595</v>
      </c>
      <c r="C55" s="24" t="s">
        <v>65</v>
      </c>
      <c r="D55" s="24" t="s">
        <v>70</v>
      </c>
      <c r="E55" s="4" t="s">
        <v>31</v>
      </c>
      <c r="F55" s="169">
        <v>1593</v>
      </c>
      <c r="G55" s="85">
        <f t="shared" si="1"/>
        <v>6.9242806224463181E-3</v>
      </c>
      <c r="H55" s="168">
        <v>4.3</v>
      </c>
    </row>
    <row r="56" spans="1:8" ht="25.5">
      <c r="A56" s="37">
        <v>53</v>
      </c>
      <c r="B56" s="36" t="s">
        <v>596</v>
      </c>
      <c r="C56" s="24" t="s">
        <v>65</v>
      </c>
      <c r="D56" s="24" t="s">
        <v>71</v>
      </c>
      <c r="E56" s="4" t="s">
        <v>31</v>
      </c>
      <c r="F56" s="169">
        <v>909</v>
      </c>
      <c r="G56" s="85">
        <f t="shared" si="1"/>
        <v>3.9511431800399897E-3</v>
      </c>
      <c r="H56" s="168">
        <v>2.2000000000000002</v>
      </c>
    </row>
    <row r="57" spans="1:8">
      <c r="A57" s="37">
        <v>54</v>
      </c>
      <c r="B57" s="36" t="s">
        <v>597</v>
      </c>
      <c r="C57" s="24" t="s">
        <v>65</v>
      </c>
      <c r="D57" s="24" t="s">
        <v>72</v>
      </c>
      <c r="E57" s="4" t="s">
        <v>17</v>
      </c>
      <c r="F57" s="169">
        <v>340</v>
      </c>
      <c r="G57" s="85">
        <f t="shared" si="1"/>
        <v>1.477875336868643E-3</v>
      </c>
      <c r="H57" s="168">
        <v>4.7</v>
      </c>
    </row>
    <row r="58" spans="1:8">
      <c r="A58" s="37">
        <v>55</v>
      </c>
      <c r="B58" s="36" t="s">
        <v>598</v>
      </c>
      <c r="C58" s="24" t="s">
        <v>65</v>
      </c>
      <c r="D58" s="24" t="s">
        <v>73</v>
      </c>
      <c r="E58" s="4" t="s">
        <v>17</v>
      </c>
      <c r="F58" s="169">
        <v>917</v>
      </c>
      <c r="G58" s="85">
        <f t="shared" si="1"/>
        <v>3.9859167173780753E-3</v>
      </c>
      <c r="H58" s="168">
        <v>2.2000000000000002</v>
      </c>
    </row>
    <row r="59" spans="1:8" ht="25.5">
      <c r="A59" s="37">
        <v>56</v>
      </c>
      <c r="B59" s="36" t="s">
        <v>599</v>
      </c>
      <c r="C59" s="24" t="s">
        <v>74</v>
      </c>
      <c r="D59" s="24" t="s">
        <v>75</v>
      </c>
      <c r="E59" s="4" t="s">
        <v>31</v>
      </c>
      <c r="F59" s="169">
        <v>235</v>
      </c>
      <c r="G59" s="85">
        <f t="shared" si="1"/>
        <v>1.0214726593062678E-3</v>
      </c>
      <c r="H59" s="168">
        <v>3.8</v>
      </c>
    </row>
    <row r="60" spans="1:8">
      <c r="A60" s="37">
        <v>57</v>
      </c>
      <c r="B60" s="36" t="s">
        <v>600</v>
      </c>
      <c r="C60" s="24" t="s">
        <v>74</v>
      </c>
      <c r="D60" s="24" t="s">
        <v>76</v>
      </c>
      <c r="E60" s="4" t="s">
        <v>17</v>
      </c>
      <c r="F60" s="169">
        <v>195</v>
      </c>
      <c r="G60" s="85">
        <f t="shared" si="1"/>
        <v>8.4760497261583939E-4</v>
      </c>
      <c r="H60" s="168">
        <v>6.2</v>
      </c>
    </row>
    <row r="61" spans="1:8" ht="25.5">
      <c r="A61" s="37">
        <v>58</v>
      </c>
      <c r="B61" s="36" t="s">
        <v>601</v>
      </c>
      <c r="C61" s="24" t="s">
        <v>74</v>
      </c>
      <c r="D61" s="24" t="s">
        <v>77</v>
      </c>
      <c r="E61" s="4" t="s">
        <v>31</v>
      </c>
      <c r="F61" s="169">
        <v>541</v>
      </c>
      <c r="G61" s="85">
        <f t="shared" si="1"/>
        <v>2.3515604624880465E-3</v>
      </c>
      <c r="H61" s="168">
        <v>6.7</v>
      </c>
    </row>
    <row r="62" spans="1:8" ht="25.5">
      <c r="A62" s="37">
        <v>59</v>
      </c>
      <c r="B62" s="36" t="s">
        <v>602</v>
      </c>
      <c r="C62" s="24" t="s">
        <v>74</v>
      </c>
      <c r="D62" s="24" t="s">
        <v>78</v>
      </c>
      <c r="E62" s="4" t="s">
        <v>31</v>
      </c>
      <c r="F62" s="169">
        <v>616</v>
      </c>
      <c r="G62" s="85">
        <f t="shared" si="1"/>
        <v>2.6775623750326001E-3</v>
      </c>
      <c r="H62" s="168">
        <v>6.5</v>
      </c>
    </row>
    <row r="63" spans="1:8">
      <c r="A63" s="37">
        <v>60</v>
      </c>
      <c r="B63" s="36" t="s">
        <v>603</v>
      </c>
      <c r="C63" s="24" t="s">
        <v>74</v>
      </c>
      <c r="D63" s="24" t="s">
        <v>79</v>
      </c>
      <c r="E63" s="4" t="s">
        <v>16</v>
      </c>
      <c r="F63" s="169">
        <v>1646</v>
      </c>
      <c r="G63" s="85">
        <f t="shared" si="1"/>
        <v>7.154655307311136E-3</v>
      </c>
      <c r="H63" s="168">
        <v>3.9</v>
      </c>
    </row>
    <row r="64" spans="1:8">
      <c r="A64" s="37">
        <v>61</v>
      </c>
      <c r="B64" s="36" t="s">
        <v>604</v>
      </c>
      <c r="C64" s="24" t="s">
        <v>74</v>
      </c>
      <c r="D64" s="24" t="s">
        <v>79</v>
      </c>
      <c r="E64" s="4" t="s">
        <v>17</v>
      </c>
      <c r="F64" s="169">
        <v>893</v>
      </c>
      <c r="G64" s="85">
        <f t="shared" si="1"/>
        <v>3.8815961053638181E-3</v>
      </c>
      <c r="H64" s="168">
        <v>4</v>
      </c>
    </row>
    <row r="65" spans="1:8" ht="25.5">
      <c r="A65" s="37">
        <v>62</v>
      </c>
      <c r="B65" s="36" t="s">
        <v>605</v>
      </c>
      <c r="C65" s="24" t="s">
        <v>74</v>
      </c>
      <c r="D65" s="24" t="s">
        <v>80</v>
      </c>
      <c r="E65" s="4" t="s">
        <v>31</v>
      </c>
      <c r="F65" s="169">
        <v>726</v>
      </c>
      <c r="G65" s="85">
        <f t="shared" si="1"/>
        <v>3.155698513431279E-3</v>
      </c>
      <c r="H65" s="168">
        <v>5.4</v>
      </c>
    </row>
    <row r="66" spans="1:8">
      <c r="A66" s="37">
        <v>63</v>
      </c>
      <c r="B66" s="36" t="s">
        <v>606</v>
      </c>
      <c r="C66" s="24" t="s">
        <v>74</v>
      </c>
      <c r="D66" s="24" t="s">
        <v>81</v>
      </c>
      <c r="E66" s="4" t="s">
        <v>17</v>
      </c>
      <c r="F66" s="169">
        <v>410</v>
      </c>
      <c r="G66" s="85">
        <f t="shared" si="1"/>
        <v>1.7821437885768929E-3</v>
      </c>
      <c r="H66" s="168">
        <v>5.4</v>
      </c>
    </row>
    <row r="67" spans="1:8">
      <c r="A67" s="37">
        <v>64</v>
      </c>
      <c r="B67" s="36" t="s">
        <v>607</v>
      </c>
      <c r="C67" s="24" t="s">
        <v>74</v>
      </c>
      <c r="D67" s="24" t="s">
        <v>82</v>
      </c>
      <c r="E67" s="4" t="s">
        <v>17</v>
      </c>
      <c r="F67" s="169">
        <v>510</v>
      </c>
      <c r="G67" s="85">
        <f t="shared" si="1"/>
        <v>2.2168130053029644E-3</v>
      </c>
      <c r="H67" s="168">
        <v>5.3</v>
      </c>
    </row>
    <row r="68" spans="1:8">
      <c r="A68" s="37">
        <v>65</v>
      </c>
      <c r="B68" s="36" t="s">
        <v>608</v>
      </c>
      <c r="C68" s="24" t="s">
        <v>83</v>
      </c>
      <c r="D68" s="24" t="s">
        <v>84</v>
      </c>
      <c r="E68" s="4" t="s">
        <v>16</v>
      </c>
      <c r="F68" s="169">
        <v>46944</v>
      </c>
      <c r="G68" s="85">
        <f t="shared" ref="G68:G99" si="2">F68/$F$149</f>
        <v>0.20405111709988699</v>
      </c>
      <c r="H68" s="168">
        <v>3.2</v>
      </c>
    </row>
    <row r="69" spans="1:8">
      <c r="A69" s="37">
        <v>66</v>
      </c>
      <c r="B69" s="36" t="s">
        <v>609</v>
      </c>
      <c r="C69" s="24" t="s">
        <v>85</v>
      </c>
      <c r="D69" s="24" t="s">
        <v>86</v>
      </c>
      <c r="E69" s="4" t="s">
        <v>16</v>
      </c>
      <c r="F69" s="169">
        <v>9258</v>
      </c>
      <c r="G69" s="85">
        <f t="shared" si="2"/>
        <v>4.0241676084499696E-2</v>
      </c>
      <c r="H69" s="168">
        <v>3</v>
      </c>
    </row>
    <row r="70" spans="1:8">
      <c r="A70" s="37">
        <v>67</v>
      </c>
      <c r="B70" s="36" t="s">
        <v>610</v>
      </c>
      <c r="C70" s="24" t="s">
        <v>87</v>
      </c>
      <c r="D70" s="24" t="s">
        <v>88</v>
      </c>
      <c r="E70" s="4" t="s">
        <v>16</v>
      </c>
      <c r="F70" s="169">
        <v>29662</v>
      </c>
      <c r="G70" s="85">
        <f t="shared" si="2"/>
        <v>0.12893158306528732</v>
      </c>
      <c r="H70" s="168">
        <v>4.5999999999999996</v>
      </c>
    </row>
    <row r="71" spans="1:8">
      <c r="A71" s="37">
        <v>68</v>
      </c>
      <c r="B71" s="36" t="s">
        <v>611</v>
      </c>
      <c r="C71" s="24" t="s">
        <v>89</v>
      </c>
      <c r="D71" s="24" t="s">
        <v>90</v>
      </c>
      <c r="E71" s="4" t="s">
        <v>16</v>
      </c>
      <c r="F71" s="169">
        <v>11240</v>
      </c>
      <c r="G71" s="85">
        <f t="shared" si="2"/>
        <v>4.8856819960010435E-2</v>
      </c>
      <c r="H71" s="168">
        <v>4.0999999999999996</v>
      </c>
    </row>
    <row r="72" spans="1:8">
      <c r="A72" s="37">
        <v>69</v>
      </c>
      <c r="B72" s="36" t="s">
        <v>612</v>
      </c>
      <c r="C72" s="24" t="s">
        <v>91</v>
      </c>
      <c r="D72" s="24" t="s">
        <v>92</v>
      </c>
      <c r="E72" s="4" t="s">
        <v>17</v>
      </c>
      <c r="F72" s="169">
        <v>360</v>
      </c>
      <c r="G72" s="85">
        <f t="shared" si="2"/>
        <v>1.5648091802138572E-3</v>
      </c>
      <c r="H72" s="168">
        <v>5.8</v>
      </c>
    </row>
    <row r="73" spans="1:8">
      <c r="A73" s="37">
        <v>70</v>
      </c>
      <c r="B73" s="36" t="s">
        <v>613</v>
      </c>
      <c r="C73" s="24" t="s">
        <v>91</v>
      </c>
      <c r="D73" s="24" t="s">
        <v>93</v>
      </c>
      <c r="E73" s="4" t="s">
        <v>17</v>
      </c>
      <c r="F73" s="169">
        <v>428</v>
      </c>
      <c r="G73" s="85">
        <f t="shared" si="2"/>
        <v>1.8603842475875859E-3</v>
      </c>
      <c r="H73" s="168">
        <v>5.8</v>
      </c>
    </row>
    <row r="74" spans="1:8" ht="25.5">
      <c r="A74" s="37">
        <v>71</v>
      </c>
      <c r="B74" s="36" t="s">
        <v>614</v>
      </c>
      <c r="C74" s="24" t="s">
        <v>91</v>
      </c>
      <c r="D74" s="24" t="s">
        <v>94</v>
      </c>
      <c r="E74" s="4" t="s">
        <v>31</v>
      </c>
      <c r="F74" s="169">
        <v>2387</v>
      </c>
      <c r="G74" s="85">
        <f t="shared" si="2"/>
        <v>1.0375554203251326E-2</v>
      </c>
      <c r="H74" s="168">
        <v>3.9</v>
      </c>
    </row>
    <row r="75" spans="1:8" ht="25.5">
      <c r="A75" s="37">
        <v>72</v>
      </c>
      <c r="B75" s="36" t="s">
        <v>615</v>
      </c>
      <c r="C75" s="24" t="s">
        <v>91</v>
      </c>
      <c r="D75" s="24" t="s">
        <v>95</v>
      </c>
      <c r="E75" s="4" t="s">
        <v>31</v>
      </c>
      <c r="F75" s="169">
        <v>931</v>
      </c>
      <c r="G75" s="85">
        <f t="shared" si="2"/>
        <v>4.0467704077197251E-3</v>
      </c>
      <c r="H75" s="168">
        <v>4.5</v>
      </c>
    </row>
    <row r="76" spans="1:8" ht="25.5">
      <c r="A76" s="37">
        <v>73</v>
      </c>
      <c r="B76" s="36" t="s">
        <v>616</v>
      </c>
      <c r="C76" s="24" t="s">
        <v>96</v>
      </c>
      <c r="D76" s="24" t="s">
        <v>97</v>
      </c>
      <c r="E76" s="4" t="s">
        <v>31</v>
      </c>
      <c r="F76" s="169">
        <v>1009</v>
      </c>
      <c r="G76" s="85">
        <f t="shared" si="2"/>
        <v>4.3858123967660612E-3</v>
      </c>
      <c r="H76" s="168">
        <v>5.7</v>
      </c>
    </row>
    <row r="77" spans="1:8" ht="25.5">
      <c r="A77" s="37">
        <v>74</v>
      </c>
      <c r="B77" s="36" t="s">
        <v>617</v>
      </c>
      <c r="C77" s="24" t="s">
        <v>96</v>
      </c>
      <c r="D77" s="24" t="s">
        <v>98</v>
      </c>
      <c r="E77" s="4" t="s">
        <v>31</v>
      </c>
      <c r="F77" s="169">
        <v>845</v>
      </c>
      <c r="G77" s="85">
        <f t="shared" si="2"/>
        <v>3.6729548813353038E-3</v>
      </c>
      <c r="H77" s="168">
        <v>3.3</v>
      </c>
    </row>
    <row r="78" spans="1:8" ht="25.5">
      <c r="A78" s="37">
        <v>75</v>
      </c>
      <c r="B78" s="36" t="s">
        <v>618</v>
      </c>
      <c r="C78" s="24" t="s">
        <v>96</v>
      </c>
      <c r="D78" s="24" t="s">
        <v>99</v>
      </c>
      <c r="E78" s="4" t="s">
        <v>31</v>
      </c>
      <c r="F78" s="169">
        <v>3041</v>
      </c>
      <c r="G78" s="85">
        <f t="shared" si="2"/>
        <v>1.3218290880639832E-2</v>
      </c>
      <c r="H78" s="168">
        <v>4.2</v>
      </c>
    </row>
    <row r="79" spans="1:8">
      <c r="A79" s="37">
        <v>76</v>
      </c>
      <c r="B79" s="36" t="s">
        <v>619</v>
      </c>
      <c r="C79" s="24" t="s">
        <v>96</v>
      </c>
      <c r="D79" s="24" t="s">
        <v>100</v>
      </c>
      <c r="E79" s="4" t="s">
        <v>17</v>
      </c>
      <c r="F79" s="169">
        <v>503</v>
      </c>
      <c r="G79" s="85">
        <f t="shared" si="2"/>
        <v>2.1863861601321396E-3</v>
      </c>
      <c r="H79" s="168">
        <v>4.2</v>
      </c>
    </row>
    <row r="80" spans="1:8" ht="25.5">
      <c r="A80" s="37">
        <v>77</v>
      </c>
      <c r="B80" s="36" t="s">
        <v>620</v>
      </c>
      <c r="C80" s="24" t="s">
        <v>96</v>
      </c>
      <c r="D80" s="24" t="s">
        <v>101</v>
      </c>
      <c r="E80" s="4" t="s">
        <v>31</v>
      </c>
      <c r="F80" s="169">
        <v>2581</v>
      </c>
      <c r="G80" s="85">
        <f t="shared" si="2"/>
        <v>1.1218812483699905E-2</v>
      </c>
      <c r="H80" s="168">
        <v>3.6</v>
      </c>
    </row>
    <row r="81" spans="1:8">
      <c r="A81" s="37">
        <v>78</v>
      </c>
      <c r="B81" s="36" t="s">
        <v>621</v>
      </c>
      <c r="C81" s="24" t="s">
        <v>102</v>
      </c>
      <c r="D81" s="24" t="s">
        <v>103</v>
      </c>
      <c r="E81" s="4" t="s">
        <v>17</v>
      </c>
      <c r="F81" s="169">
        <v>289</v>
      </c>
      <c r="G81" s="85">
        <f t="shared" si="2"/>
        <v>1.2561940363383466E-3</v>
      </c>
      <c r="H81" s="168">
        <v>5.2</v>
      </c>
    </row>
    <row r="82" spans="1:8">
      <c r="A82" s="37">
        <v>79</v>
      </c>
      <c r="B82" s="36" t="s">
        <v>622</v>
      </c>
      <c r="C82" s="24" t="s">
        <v>102</v>
      </c>
      <c r="D82" s="24" t="s">
        <v>104</v>
      </c>
      <c r="E82" s="4" t="s">
        <v>17</v>
      </c>
      <c r="F82" s="169">
        <v>478</v>
      </c>
      <c r="G82" s="85">
        <f t="shared" si="2"/>
        <v>2.0777188559506217E-3</v>
      </c>
      <c r="H82" s="168">
        <v>3.8</v>
      </c>
    </row>
    <row r="83" spans="1:8">
      <c r="A83" s="37">
        <v>80</v>
      </c>
      <c r="B83" s="36" t="s">
        <v>623</v>
      </c>
      <c r="C83" s="24" t="s">
        <v>102</v>
      </c>
      <c r="D83" s="24" t="s">
        <v>105</v>
      </c>
      <c r="E83" s="4" t="s">
        <v>17</v>
      </c>
      <c r="F83" s="169">
        <v>653</v>
      </c>
      <c r="G83" s="85">
        <f t="shared" si="2"/>
        <v>2.8383899852212468E-3</v>
      </c>
      <c r="H83" s="168">
        <v>3.8</v>
      </c>
    </row>
    <row r="84" spans="1:8" ht="25.5">
      <c r="A84" s="37">
        <v>81</v>
      </c>
      <c r="B84" s="36" t="s">
        <v>624</v>
      </c>
      <c r="C84" s="24" t="s">
        <v>102</v>
      </c>
      <c r="D84" s="24" t="s">
        <v>106</v>
      </c>
      <c r="E84" s="4" t="s">
        <v>31</v>
      </c>
      <c r="F84" s="169">
        <v>949</v>
      </c>
      <c r="G84" s="85">
        <f t="shared" si="2"/>
        <v>4.1250108667304185E-3</v>
      </c>
      <c r="H84" s="168">
        <v>2.6</v>
      </c>
    </row>
    <row r="85" spans="1:8">
      <c r="A85" s="37">
        <v>82</v>
      </c>
      <c r="B85" s="36" t="s">
        <v>625</v>
      </c>
      <c r="C85" s="24" t="s">
        <v>102</v>
      </c>
      <c r="D85" s="24" t="s">
        <v>107</v>
      </c>
      <c r="E85" s="4" t="s">
        <v>16</v>
      </c>
      <c r="F85" s="169">
        <v>771</v>
      </c>
      <c r="G85" s="85">
        <f t="shared" si="2"/>
        <v>3.3512996609580108E-3</v>
      </c>
      <c r="H85" s="168">
        <v>4.3</v>
      </c>
    </row>
    <row r="86" spans="1:8">
      <c r="A86" s="37">
        <v>83</v>
      </c>
      <c r="B86" s="36" t="s">
        <v>626</v>
      </c>
      <c r="C86" s="24" t="s">
        <v>102</v>
      </c>
      <c r="D86" s="24" t="s">
        <v>107</v>
      </c>
      <c r="E86" s="4" t="s">
        <v>17</v>
      </c>
      <c r="F86" s="169">
        <v>372</v>
      </c>
      <c r="G86" s="85">
        <f t="shared" si="2"/>
        <v>1.6169694862209858E-3</v>
      </c>
      <c r="H86" s="168">
        <v>3.2</v>
      </c>
    </row>
    <row r="87" spans="1:8">
      <c r="A87" s="37">
        <v>84</v>
      </c>
      <c r="B87" s="36" t="s">
        <v>627</v>
      </c>
      <c r="C87" s="24" t="s">
        <v>102</v>
      </c>
      <c r="D87" s="24" t="s">
        <v>108</v>
      </c>
      <c r="E87" s="4" t="s">
        <v>17</v>
      </c>
      <c r="F87" s="169">
        <v>400</v>
      </c>
      <c r="G87" s="85">
        <f t="shared" si="2"/>
        <v>1.7386768669042858E-3</v>
      </c>
      <c r="H87" s="168">
        <v>3.5</v>
      </c>
    </row>
    <row r="88" spans="1:8">
      <c r="A88" s="37">
        <v>85</v>
      </c>
      <c r="B88" s="36" t="s">
        <v>628</v>
      </c>
      <c r="C88" s="24" t="s">
        <v>109</v>
      </c>
      <c r="D88" s="24" t="s">
        <v>110</v>
      </c>
      <c r="E88" s="4" t="s">
        <v>17</v>
      </c>
      <c r="F88" s="169">
        <v>389</v>
      </c>
      <c r="G88" s="85">
        <f t="shared" si="2"/>
        <v>1.6908632530644181E-3</v>
      </c>
      <c r="H88" s="168">
        <v>3.3</v>
      </c>
    </row>
    <row r="89" spans="1:8">
      <c r="A89" s="37">
        <v>86</v>
      </c>
      <c r="B89" s="36" t="s">
        <v>629</v>
      </c>
      <c r="C89" s="24" t="s">
        <v>109</v>
      </c>
      <c r="D89" s="24" t="s">
        <v>111</v>
      </c>
      <c r="E89" s="4" t="s">
        <v>17</v>
      </c>
      <c r="F89" s="169">
        <v>353</v>
      </c>
      <c r="G89" s="85">
        <f t="shared" si="2"/>
        <v>1.5343823350430323E-3</v>
      </c>
      <c r="H89" s="168">
        <v>5.0999999999999996</v>
      </c>
    </row>
    <row r="90" spans="1:8">
      <c r="A90" s="37">
        <v>87</v>
      </c>
      <c r="B90" s="36" t="s">
        <v>630</v>
      </c>
      <c r="C90" s="24" t="s">
        <v>109</v>
      </c>
      <c r="D90" s="24" t="s">
        <v>112</v>
      </c>
      <c r="E90" s="4" t="s">
        <v>16</v>
      </c>
      <c r="F90" s="169">
        <v>1896</v>
      </c>
      <c r="G90" s="85">
        <f t="shared" si="2"/>
        <v>8.2413283491263156E-3</v>
      </c>
      <c r="H90" s="168">
        <v>2.8</v>
      </c>
    </row>
    <row r="91" spans="1:8">
      <c r="A91" s="37">
        <v>88</v>
      </c>
      <c r="B91" s="36" t="s">
        <v>631</v>
      </c>
      <c r="C91" s="24" t="s">
        <v>109</v>
      </c>
      <c r="D91" s="24" t="s">
        <v>112</v>
      </c>
      <c r="E91" s="4" t="s">
        <v>17</v>
      </c>
      <c r="F91" s="169">
        <v>627</v>
      </c>
      <c r="G91" s="85">
        <f t="shared" si="2"/>
        <v>2.7253759888724682E-3</v>
      </c>
      <c r="H91" s="168">
        <v>2.7</v>
      </c>
    </row>
    <row r="92" spans="1:8">
      <c r="A92" s="37">
        <v>89</v>
      </c>
      <c r="B92" s="36" t="s">
        <v>632</v>
      </c>
      <c r="C92" s="24" t="s">
        <v>109</v>
      </c>
      <c r="D92" s="24" t="s">
        <v>113</v>
      </c>
      <c r="E92" s="4" t="s">
        <v>17</v>
      </c>
      <c r="F92" s="169">
        <v>427</v>
      </c>
      <c r="G92" s="85">
        <f t="shared" si="2"/>
        <v>1.8560375554203252E-3</v>
      </c>
      <c r="H92" s="168">
        <v>4</v>
      </c>
    </row>
    <row r="93" spans="1:8">
      <c r="A93" s="37">
        <v>90</v>
      </c>
      <c r="B93" s="36" t="s">
        <v>633</v>
      </c>
      <c r="C93" s="24" t="s">
        <v>109</v>
      </c>
      <c r="D93" s="24" t="s">
        <v>114</v>
      </c>
      <c r="E93" s="4" t="s">
        <v>17</v>
      </c>
      <c r="F93" s="169">
        <v>280</v>
      </c>
      <c r="G93" s="85">
        <f t="shared" si="2"/>
        <v>1.2170738068330001E-3</v>
      </c>
      <c r="H93" s="168">
        <v>3.9</v>
      </c>
    </row>
    <row r="94" spans="1:8" ht="25.5">
      <c r="A94" s="37">
        <v>91</v>
      </c>
      <c r="B94" s="36" t="s">
        <v>634</v>
      </c>
      <c r="C94" s="24" t="s">
        <v>115</v>
      </c>
      <c r="D94" s="24" t="s">
        <v>116</v>
      </c>
      <c r="E94" s="4" t="s">
        <v>31</v>
      </c>
      <c r="F94" s="169">
        <v>583</v>
      </c>
      <c r="G94" s="85">
        <f t="shared" si="2"/>
        <v>2.5341215335129967E-3</v>
      </c>
      <c r="H94" s="168">
        <v>4.8</v>
      </c>
    </row>
    <row r="95" spans="1:8" ht="25.5">
      <c r="A95" s="37">
        <v>92</v>
      </c>
      <c r="B95" s="36" t="s">
        <v>635</v>
      </c>
      <c r="C95" s="24" t="s">
        <v>115</v>
      </c>
      <c r="D95" s="24" t="s">
        <v>117</v>
      </c>
      <c r="E95" s="4" t="s">
        <v>31</v>
      </c>
      <c r="F95" s="169">
        <v>1527</v>
      </c>
      <c r="G95" s="85">
        <f t="shared" si="2"/>
        <v>6.6373989394071112E-3</v>
      </c>
      <c r="H95" s="168">
        <v>4.4000000000000004</v>
      </c>
    </row>
    <row r="96" spans="1:8">
      <c r="A96" s="37">
        <v>93</v>
      </c>
      <c r="B96" s="36" t="s">
        <v>636</v>
      </c>
      <c r="C96" s="24" t="s">
        <v>115</v>
      </c>
      <c r="D96" s="24" t="s">
        <v>118</v>
      </c>
      <c r="E96" s="4" t="s">
        <v>17</v>
      </c>
      <c r="F96" s="169">
        <v>372</v>
      </c>
      <c r="G96" s="85">
        <f t="shared" si="2"/>
        <v>1.6169694862209858E-3</v>
      </c>
      <c r="H96" s="168">
        <v>6.7</v>
      </c>
    </row>
    <row r="97" spans="1:8" ht="25.5">
      <c r="A97" s="37">
        <v>94</v>
      </c>
      <c r="B97" s="36" t="s">
        <v>637</v>
      </c>
      <c r="C97" s="24" t="s">
        <v>115</v>
      </c>
      <c r="D97" s="24" t="s">
        <v>119</v>
      </c>
      <c r="E97" s="4" t="s">
        <v>31</v>
      </c>
      <c r="F97" s="169">
        <v>1197</v>
      </c>
      <c r="G97" s="85">
        <f t="shared" si="2"/>
        <v>5.2029905242110749E-3</v>
      </c>
      <c r="H97" s="168">
        <v>5.3</v>
      </c>
    </row>
    <row r="98" spans="1:8">
      <c r="A98" s="37">
        <v>95</v>
      </c>
      <c r="B98" s="36" t="s">
        <v>638</v>
      </c>
      <c r="C98" s="24" t="s">
        <v>120</v>
      </c>
      <c r="D98" s="24" t="s">
        <v>121</v>
      </c>
      <c r="E98" s="4" t="s">
        <v>17</v>
      </c>
      <c r="F98" s="169">
        <v>428</v>
      </c>
      <c r="G98" s="85">
        <f t="shared" si="2"/>
        <v>1.8603842475875859E-3</v>
      </c>
      <c r="H98" s="168">
        <v>3.5</v>
      </c>
    </row>
    <row r="99" spans="1:8">
      <c r="A99" s="37">
        <v>96</v>
      </c>
      <c r="B99" s="36" t="s">
        <v>639</v>
      </c>
      <c r="C99" s="24" t="s">
        <v>120</v>
      </c>
      <c r="D99" s="24" t="s">
        <v>122</v>
      </c>
      <c r="E99" s="4" t="s">
        <v>17</v>
      </c>
      <c r="F99" s="169">
        <v>758</v>
      </c>
      <c r="G99" s="85">
        <f t="shared" si="2"/>
        <v>3.2947926627836218E-3</v>
      </c>
      <c r="H99" s="168">
        <v>2.8</v>
      </c>
    </row>
    <row r="100" spans="1:8">
      <c r="A100" s="37">
        <v>97</v>
      </c>
      <c r="B100" s="36" t="s">
        <v>640</v>
      </c>
      <c r="C100" s="24" t="s">
        <v>120</v>
      </c>
      <c r="D100" s="24" t="s">
        <v>123</v>
      </c>
      <c r="E100" s="4" t="s">
        <v>17</v>
      </c>
      <c r="F100" s="169">
        <v>359</v>
      </c>
      <c r="G100" s="85">
        <f t="shared" ref="G100:G131" si="3">F100/$F$149</f>
        <v>1.5604624880465965E-3</v>
      </c>
      <c r="H100" s="168">
        <v>5.3</v>
      </c>
    </row>
    <row r="101" spans="1:8">
      <c r="A101" s="37">
        <v>98</v>
      </c>
      <c r="B101" s="36" t="s">
        <v>641</v>
      </c>
      <c r="C101" s="24" t="s">
        <v>120</v>
      </c>
      <c r="D101" s="24" t="s">
        <v>124</v>
      </c>
      <c r="E101" s="4" t="s">
        <v>17</v>
      </c>
      <c r="F101" s="169">
        <v>611</v>
      </c>
      <c r="G101" s="85">
        <f t="shared" si="3"/>
        <v>2.6558289141962966E-3</v>
      </c>
      <c r="H101" s="168">
        <v>4.3</v>
      </c>
    </row>
    <row r="102" spans="1:8">
      <c r="A102" s="37">
        <v>99</v>
      </c>
      <c r="B102" s="36" t="s">
        <v>642</v>
      </c>
      <c r="C102" s="24" t="s">
        <v>120</v>
      </c>
      <c r="D102" s="24" t="s">
        <v>125</v>
      </c>
      <c r="E102" s="4" t="s">
        <v>17</v>
      </c>
      <c r="F102" s="169">
        <v>335</v>
      </c>
      <c r="G102" s="85">
        <f t="shared" si="3"/>
        <v>1.4561418760323393E-3</v>
      </c>
      <c r="H102" s="168">
        <v>6</v>
      </c>
    </row>
    <row r="103" spans="1:8" ht="25.5">
      <c r="A103" s="37">
        <v>100</v>
      </c>
      <c r="B103" s="36" t="s">
        <v>643</v>
      </c>
      <c r="C103" s="24" t="s">
        <v>120</v>
      </c>
      <c r="D103" s="24" t="s">
        <v>126</v>
      </c>
      <c r="E103" s="4" t="s">
        <v>31</v>
      </c>
      <c r="F103" s="169">
        <v>700</v>
      </c>
      <c r="G103" s="85">
        <f t="shared" si="3"/>
        <v>3.0426845170825E-3</v>
      </c>
      <c r="H103" s="168">
        <v>3.4</v>
      </c>
    </row>
    <row r="104" spans="1:8">
      <c r="A104" s="37">
        <v>101</v>
      </c>
      <c r="B104" s="36" t="s">
        <v>644</v>
      </c>
      <c r="C104" s="24" t="s">
        <v>120</v>
      </c>
      <c r="D104" s="24" t="s">
        <v>127</v>
      </c>
      <c r="E104" s="4" t="s">
        <v>17</v>
      </c>
      <c r="F104" s="169">
        <v>519</v>
      </c>
      <c r="G104" s="85">
        <f t="shared" si="3"/>
        <v>2.2559332348083107E-3</v>
      </c>
      <c r="H104" s="168">
        <v>4.2</v>
      </c>
    </row>
    <row r="105" spans="1:8" ht="25.5">
      <c r="A105" s="37">
        <v>102</v>
      </c>
      <c r="B105" s="36" t="s">
        <v>645</v>
      </c>
      <c r="C105" s="24" t="s">
        <v>120</v>
      </c>
      <c r="D105" s="24" t="s">
        <v>128</v>
      </c>
      <c r="E105" s="4" t="s">
        <v>31</v>
      </c>
      <c r="F105" s="169">
        <v>916</v>
      </c>
      <c r="G105" s="85">
        <f t="shared" si="3"/>
        <v>3.9815700252108146E-3</v>
      </c>
      <c r="H105" s="168">
        <v>3.9</v>
      </c>
    </row>
    <row r="106" spans="1:8" ht="25.5">
      <c r="A106" s="37">
        <v>103</v>
      </c>
      <c r="B106" s="36" t="s">
        <v>646</v>
      </c>
      <c r="C106" s="24" t="s">
        <v>120</v>
      </c>
      <c r="D106" s="24" t="s">
        <v>129</v>
      </c>
      <c r="E106" s="4" t="s">
        <v>31</v>
      </c>
      <c r="F106" s="169">
        <v>3677</v>
      </c>
      <c r="G106" s="85">
        <f t="shared" si="3"/>
        <v>1.5982787099017647E-2</v>
      </c>
      <c r="H106" s="168">
        <v>3</v>
      </c>
    </row>
    <row r="107" spans="1:8">
      <c r="A107" s="37">
        <v>104</v>
      </c>
      <c r="B107" s="36" t="s">
        <v>647</v>
      </c>
      <c r="C107" s="24" t="s">
        <v>120</v>
      </c>
      <c r="D107" s="24" t="s">
        <v>130</v>
      </c>
      <c r="E107" s="4" t="s">
        <v>17</v>
      </c>
      <c r="F107" s="169">
        <v>331</v>
      </c>
      <c r="G107" s="85">
        <f t="shared" si="3"/>
        <v>1.4387551073632965E-3</v>
      </c>
      <c r="H107" s="168">
        <v>3.6</v>
      </c>
    </row>
    <row r="108" spans="1:8">
      <c r="A108" s="37">
        <v>105</v>
      </c>
      <c r="B108" s="36" t="s">
        <v>648</v>
      </c>
      <c r="C108" s="24" t="s">
        <v>120</v>
      </c>
      <c r="D108" s="24" t="s">
        <v>131</v>
      </c>
      <c r="E108" s="4" t="s">
        <v>17</v>
      </c>
      <c r="F108" s="169">
        <v>453</v>
      </c>
      <c r="G108" s="85">
        <f t="shared" si="3"/>
        <v>1.9690515517691038E-3</v>
      </c>
      <c r="H108" s="168">
        <v>3.5</v>
      </c>
    </row>
    <row r="109" spans="1:8">
      <c r="A109" s="37">
        <v>106</v>
      </c>
      <c r="B109" s="36" t="s">
        <v>649</v>
      </c>
      <c r="C109" s="24" t="s">
        <v>132</v>
      </c>
      <c r="D109" s="24" t="s">
        <v>133</v>
      </c>
      <c r="E109" s="4" t="s">
        <v>16</v>
      </c>
      <c r="F109" s="169">
        <v>1250</v>
      </c>
      <c r="G109" s="85">
        <f t="shared" si="3"/>
        <v>5.4333652090758936E-3</v>
      </c>
      <c r="H109" s="168">
        <v>4.2</v>
      </c>
    </row>
    <row r="110" spans="1:8">
      <c r="A110" s="37">
        <v>107</v>
      </c>
      <c r="B110" s="36" t="s">
        <v>650</v>
      </c>
      <c r="C110" s="24" t="s">
        <v>132</v>
      </c>
      <c r="D110" s="24" t="s">
        <v>133</v>
      </c>
      <c r="E110" s="4" t="s">
        <v>17</v>
      </c>
      <c r="F110" s="169">
        <v>787</v>
      </c>
      <c r="G110" s="85">
        <f t="shared" si="3"/>
        <v>3.4208467356341824E-3</v>
      </c>
      <c r="H110" s="168">
        <v>3.7</v>
      </c>
    </row>
    <row r="111" spans="1:8">
      <c r="A111" s="37">
        <v>108</v>
      </c>
      <c r="B111" s="36" t="s">
        <v>651</v>
      </c>
      <c r="C111" s="24" t="s">
        <v>132</v>
      </c>
      <c r="D111" s="24" t="s">
        <v>134</v>
      </c>
      <c r="E111" s="4" t="s">
        <v>17</v>
      </c>
      <c r="F111" s="169">
        <v>964</v>
      </c>
      <c r="G111" s="85">
        <f t="shared" si="3"/>
        <v>4.1902112492393289E-3</v>
      </c>
      <c r="H111" s="168">
        <v>3.2</v>
      </c>
    </row>
    <row r="112" spans="1:8">
      <c r="A112" s="37">
        <v>109</v>
      </c>
      <c r="B112" s="36" t="s">
        <v>652</v>
      </c>
      <c r="C112" s="24" t="s">
        <v>132</v>
      </c>
      <c r="D112" s="24" t="s">
        <v>135</v>
      </c>
      <c r="E112" s="4" t="s">
        <v>17</v>
      </c>
      <c r="F112" s="169">
        <v>2837</v>
      </c>
      <c r="G112" s="85">
        <f t="shared" si="3"/>
        <v>1.2331565678518647E-2</v>
      </c>
      <c r="H112" s="168">
        <v>2.9</v>
      </c>
    </row>
    <row r="113" spans="1:8">
      <c r="A113" s="37">
        <v>110</v>
      </c>
      <c r="B113" s="36" t="s">
        <v>653</v>
      </c>
      <c r="C113" s="24" t="s">
        <v>132</v>
      </c>
      <c r="D113" s="24" t="s">
        <v>136</v>
      </c>
      <c r="E113" s="4" t="s">
        <v>17</v>
      </c>
      <c r="F113" s="169">
        <v>947</v>
      </c>
      <c r="G113" s="85">
        <f t="shared" si="3"/>
        <v>4.1163174823958971E-3</v>
      </c>
      <c r="H113" s="168">
        <v>4.5999999999999996</v>
      </c>
    </row>
    <row r="114" spans="1:8">
      <c r="A114" s="37">
        <v>111</v>
      </c>
      <c r="B114" s="36" t="s">
        <v>654</v>
      </c>
      <c r="C114" s="24" t="s">
        <v>132</v>
      </c>
      <c r="D114" s="24" t="s">
        <v>137</v>
      </c>
      <c r="E114" s="4" t="s">
        <v>17</v>
      </c>
      <c r="F114" s="169">
        <v>1487</v>
      </c>
      <c r="G114" s="85">
        <f t="shared" si="3"/>
        <v>6.4635312527166824E-3</v>
      </c>
      <c r="H114" s="168">
        <v>2.4</v>
      </c>
    </row>
    <row r="115" spans="1:8">
      <c r="A115" s="37">
        <v>112</v>
      </c>
      <c r="B115" s="36" t="s">
        <v>655</v>
      </c>
      <c r="C115" s="24" t="s">
        <v>132</v>
      </c>
      <c r="D115" s="24" t="s">
        <v>138</v>
      </c>
      <c r="E115" s="4" t="s">
        <v>17</v>
      </c>
      <c r="F115" s="169">
        <v>2491</v>
      </c>
      <c r="G115" s="85">
        <f t="shared" si="3"/>
        <v>1.082761018864644E-2</v>
      </c>
      <c r="H115" s="168">
        <v>2.6</v>
      </c>
    </row>
    <row r="116" spans="1:8">
      <c r="A116" s="37">
        <v>113</v>
      </c>
      <c r="B116" s="36" t="s">
        <v>656</v>
      </c>
      <c r="C116" s="24" t="s">
        <v>132</v>
      </c>
      <c r="D116" s="24" t="s">
        <v>139</v>
      </c>
      <c r="E116" s="4" t="s">
        <v>17</v>
      </c>
      <c r="F116" s="169">
        <v>774</v>
      </c>
      <c r="G116" s="85">
        <f t="shared" si="3"/>
        <v>3.3643397374597929E-3</v>
      </c>
      <c r="H116" s="168">
        <v>1.9</v>
      </c>
    </row>
    <row r="117" spans="1:8">
      <c r="A117" s="37">
        <v>114</v>
      </c>
      <c r="B117" s="36" t="s">
        <v>657</v>
      </c>
      <c r="C117" s="24" t="s">
        <v>132</v>
      </c>
      <c r="D117" s="24" t="s">
        <v>140</v>
      </c>
      <c r="E117" s="4" t="s">
        <v>17</v>
      </c>
      <c r="F117" s="169">
        <v>2039</v>
      </c>
      <c r="G117" s="85">
        <f t="shared" si="3"/>
        <v>8.8629053290445979E-3</v>
      </c>
      <c r="H117" s="168">
        <v>2.7</v>
      </c>
    </row>
    <row r="118" spans="1:8">
      <c r="A118" s="37">
        <v>115</v>
      </c>
      <c r="B118" s="36" t="s">
        <v>658</v>
      </c>
      <c r="C118" s="24" t="s">
        <v>141</v>
      </c>
      <c r="D118" s="24" t="s">
        <v>142</v>
      </c>
      <c r="E118" s="4" t="s">
        <v>17</v>
      </c>
      <c r="F118" s="169">
        <v>637</v>
      </c>
      <c r="G118" s="85">
        <f t="shared" si="3"/>
        <v>2.7688429105450752E-3</v>
      </c>
      <c r="H118" s="168">
        <v>5.5</v>
      </c>
    </row>
    <row r="119" spans="1:8">
      <c r="A119" s="37">
        <v>116</v>
      </c>
      <c r="B119" s="36" t="s">
        <v>659</v>
      </c>
      <c r="C119" s="24" t="s">
        <v>141</v>
      </c>
      <c r="D119" s="24" t="s">
        <v>143</v>
      </c>
      <c r="E119" s="4" t="s">
        <v>17</v>
      </c>
      <c r="F119" s="169">
        <v>474</v>
      </c>
      <c r="G119" s="85">
        <f t="shared" si="3"/>
        <v>2.0603320872815789E-3</v>
      </c>
      <c r="H119" s="168">
        <v>3.6</v>
      </c>
    </row>
    <row r="120" spans="1:8">
      <c r="A120" s="37">
        <v>117</v>
      </c>
      <c r="B120" s="36" t="s">
        <v>660</v>
      </c>
      <c r="C120" s="24" t="s">
        <v>141</v>
      </c>
      <c r="D120" s="24" t="s">
        <v>144</v>
      </c>
      <c r="E120" s="4" t="s">
        <v>17</v>
      </c>
      <c r="F120" s="169">
        <v>301</v>
      </c>
      <c r="G120" s="85">
        <f t="shared" si="3"/>
        <v>1.3083543423454752E-3</v>
      </c>
      <c r="H120" s="168">
        <v>6.3</v>
      </c>
    </row>
    <row r="121" spans="1:8">
      <c r="A121" s="37">
        <v>118</v>
      </c>
      <c r="B121" s="36" t="s">
        <v>661</v>
      </c>
      <c r="C121" s="24" t="s">
        <v>141</v>
      </c>
      <c r="D121" s="24" t="s">
        <v>145</v>
      </c>
      <c r="E121" s="4" t="s">
        <v>17</v>
      </c>
      <c r="F121" s="169">
        <v>478</v>
      </c>
      <c r="G121" s="85">
        <f t="shared" si="3"/>
        <v>2.0777188559506217E-3</v>
      </c>
      <c r="H121" s="168">
        <v>6.9</v>
      </c>
    </row>
    <row r="122" spans="1:8">
      <c r="A122" s="37">
        <v>119</v>
      </c>
      <c r="B122" s="36" t="s">
        <v>662</v>
      </c>
      <c r="C122" s="24" t="s">
        <v>141</v>
      </c>
      <c r="D122" s="24" t="s">
        <v>146</v>
      </c>
      <c r="E122" s="4" t="s">
        <v>17</v>
      </c>
      <c r="F122" s="169">
        <v>520</v>
      </c>
      <c r="G122" s="85">
        <f t="shared" si="3"/>
        <v>2.2602799269755714E-3</v>
      </c>
      <c r="H122" s="168">
        <v>6.7</v>
      </c>
    </row>
    <row r="123" spans="1:8" ht="25.5">
      <c r="A123" s="37">
        <v>120</v>
      </c>
      <c r="B123" s="36" t="s">
        <v>663</v>
      </c>
      <c r="C123" s="24" t="s">
        <v>141</v>
      </c>
      <c r="D123" s="24" t="s">
        <v>147</v>
      </c>
      <c r="E123" s="4" t="s">
        <v>31</v>
      </c>
      <c r="F123" s="169">
        <v>2025</v>
      </c>
      <c r="G123" s="85">
        <f t="shared" si="3"/>
        <v>8.8020516387029464E-3</v>
      </c>
      <c r="H123" s="168">
        <v>4.8</v>
      </c>
    </row>
    <row r="124" spans="1:8">
      <c r="A124" s="37">
        <v>121</v>
      </c>
      <c r="B124" s="36" t="s">
        <v>664</v>
      </c>
      <c r="C124" s="24" t="s">
        <v>148</v>
      </c>
      <c r="D124" s="24" t="s">
        <v>149</v>
      </c>
      <c r="E124" s="4" t="s">
        <v>17</v>
      </c>
      <c r="F124" s="169">
        <v>234</v>
      </c>
      <c r="G124" s="85">
        <f t="shared" si="3"/>
        <v>1.0171259671390071E-3</v>
      </c>
      <c r="H124" s="168">
        <v>8.5</v>
      </c>
    </row>
    <row r="125" spans="1:8">
      <c r="A125" s="37">
        <v>122</v>
      </c>
      <c r="B125" s="36" t="s">
        <v>665</v>
      </c>
      <c r="C125" s="24" t="s">
        <v>148</v>
      </c>
      <c r="D125" s="24" t="s">
        <v>150</v>
      </c>
      <c r="E125" s="4" t="s">
        <v>17</v>
      </c>
      <c r="F125" s="169">
        <v>275</v>
      </c>
      <c r="G125" s="85">
        <f t="shared" si="3"/>
        <v>1.1953403459966966E-3</v>
      </c>
      <c r="H125" s="168">
        <v>6.5</v>
      </c>
    </row>
    <row r="126" spans="1:8">
      <c r="A126" s="37">
        <v>123</v>
      </c>
      <c r="B126" s="36" t="s">
        <v>666</v>
      </c>
      <c r="C126" s="24" t="s">
        <v>148</v>
      </c>
      <c r="D126" s="24" t="s">
        <v>151</v>
      </c>
      <c r="E126" s="4" t="s">
        <v>17</v>
      </c>
      <c r="F126" s="169">
        <v>391</v>
      </c>
      <c r="G126" s="85">
        <f t="shared" si="3"/>
        <v>1.6995566373989395E-3</v>
      </c>
      <c r="H126" s="168">
        <v>9.5</v>
      </c>
    </row>
    <row r="127" spans="1:8">
      <c r="A127" s="37">
        <v>124</v>
      </c>
      <c r="B127" s="36" t="s">
        <v>667</v>
      </c>
      <c r="C127" s="24" t="s">
        <v>148</v>
      </c>
      <c r="D127" s="24" t="s">
        <v>152</v>
      </c>
      <c r="E127" s="4" t="s">
        <v>17</v>
      </c>
      <c r="F127" s="169">
        <v>720</v>
      </c>
      <c r="G127" s="85">
        <f t="shared" si="3"/>
        <v>3.1296183604277144E-3</v>
      </c>
      <c r="H127" s="168">
        <v>3.1</v>
      </c>
    </row>
    <row r="128" spans="1:8">
      <c r="A128" s="37">
        <v>125</v>
      </c>
      <c r="B128" s="36" t="s">
        <v>668</v>
      </c>
      <c r="C128" s="24" t="s">
        <v>148</v>
      </c>
      <c r="D128" s="24" t="s">
        <v>153</v>
      </c>
      <c r="E128" s="4" t="s">
        <v>16</v>
      </c>
      <c r="F128" s="169">
        <v>1320</v>
      </c>
      <c r="G128" s="85">
        <f t="shared" si="3"/>
        <v>5.7376336607841433E-3</v>
      </c>
      <c r="H128" s="168">
        <v>4.5999999999999996</v>
      </c>
    </row>
    <row r="129" spans="1:8">
      <c r="A129" s="37">
        <v>126</v>
      </c>
      <c r="B129" s="36" t="s">
        <v>669</v>
      </c>
      <c r="C129" s="24" t="s">
        <v>154</v>
      </c>
      <c r="D129" s="24" t="s">
        <v>155</v>
      </c>
      <c r="E129" s="4" t="s">
        <v>17</v>
      </c>
      <c r="F129" s="169">
        <v>261</v>
      </c>
      <c r="G129" s="85">
        <f t="shared" si="3"/>
        <v>1.1344866556550464E-3</v>
      </c>
      <c r="H129" s="168">
        <v>6.5</v>
      </c>
    </row>
    <row r="130" spans="1:8">
      <c r="A130" s="37">
        <v>127</v>
      </c>
      <c r="B130" s="36" t="s">
        <v>670</v>
      </c>
      <c r="C130" s="24" t="s">
        <v>154</v>
      </c>
      <c r="D130" s="24" t="s">
        <v>156</v>
      </c>
      <c r="E130" s="4" t="s">
        <v>17</v>
      </c>
      <c r="F130" s="169">
        <v>188</v>
      </c>
      <c r="G130" s="85">
        <f t="shared" si="3"/>
        <v>8.171781274450144E-4</v>
      </c>
      <c r="H130" s="168">
        <v>4.8</v>
      </c>
    </row>
    <row r="131" spans="1:8" ht="25.5">
      <c r="A131" s="37">
        <v>128</v>
      </c>
      <c r="B131" s="36" t="s">
        <v>671</v>
      </c>
      <c r="C131" s="24" t="s">
        <v>154</v>
      </c>
      <c r="D131" s="24" t="s">
        <v>157</v>
      </c>
      <c r="E131" s="4" t="s">
        <v>31</v>
      </c>
      <c r="F131" s="169">
        <v>1064</v>
      </c>
      <c r="G131" s="85">
        <f t="shared" si="3"/>
        <v>4.6248804659654004E-3</v>
      </c>
      <c r="H131" s="168">
        <v>4.7</v>
      </c>
    </row>
    <row r="132" spans="1:8">
      <c r="A132" s="37">
        <v>129</v>
      </c>
      <c r="B132" s="36" t="s">
        <v>672</v>
      </c>
      <c r="C132" s="24" t="s">
        <v>154</v>
      </c>
      <c r="D132" s="24" t="s">
        <v>158</v>
      </c>
      <c r="E132" s="4" t="s">
        <v>17</v>
      </c>
      <c r="F132" s="169">
        <v>640</v>
      </c>
      <c r="G132" s="85">
        <f t="shared" ref="G132:G147" si="4">F132/$F$149</f>
        <v>2.7818829870468573E-3</v>
      </c>
      <c r="H132" s="168">
        <v>3.9</v>
      </c>
    </row>
    <row r="133" spans="1:8" ht="25.5">
      <c r="A133" s="37">
        <v>130</v>
      </c>
      <c r="B133" s="36" t="s">
        <v>673</v>
      </c>
      <c r="C133" s="24" t="s">
        <v>154</v>
      </c>
      <c r="D133" s="24" t="s">
        <v>159</v>
      </c>
      <c r="E133" s="4" t="s">
        <v>31</v>
      </c>
      <c r="F133" s="169">
        <v>474</v>
      </c>
      <c r="G133" s="85">
        <f t="shared" si="4"/>
        <v>2.0603320872815789E-3</v>
      </c>
      <c r="H133" s="168">
        <v>4.9000000000000004</v>
      </c>
    </row>
    <row r="134" spans="1:8">
      <c r="A134" s="37">
        <v>131</v>
      </c>
      <c r="B134" s="36" t="s">
        <v>674</v>
      </c>
      <c r="C134" s="24" t="s">
        <v>154</v>
      </c>
      <c r="D134" s="24" t="s">
        <v>160</v>
      </c>
      <c r="E134" s="4" t="s">
        <v>17</v>
      </c>
      <c r="F134" s="169">
        <v>1266</v>
      </c>
      <c r="G134" s="85">
        <f t="shared" si="4"/>
        <v>5.5029122837520648E-3</v>
      </c>
      <c r="H134" s="168">
        <v>2.5</v>
      </c>
    </row>
    <row r="135" spans="1:8" ht="25.5">
      <c r="A135" s="37">
        <v>132</v>
      </c>
      <c r="B135" s="36" t="s">
        <v>675</v>
      </c>
      <c r="C135" s="24" t="s">
        <v>154</v>
      </c>
      <c r="D135" s="24" t="s">
        <v>161</v>
      </c>
      <c r="E135" s="4" t="s">
        <v>31</v>
      </c>
      <c r="F135" s="169">
        <v>603</v>
      </c>
      <c r="G135" s="85">
        <f t="shared" si="4"/>
        <v>2.621055376858211E-3</v>
      </c>
      <c r="H135" s="168">
        <v>4.3</v>
      </c>
    </row>
    <row r="136" spans="1:8">
      <c r="A136" s="37">
        <v>133</v>
      </c>
      <c r="B136" s="36" t="s">
        <v>676</v>
      </c>
      <c r="C136" s="24" t="s">
        <v>154</v>
      </c>
      <c r="D136" s="24" t="s">
        <v>162</v>
      </c>
      <c r="E136" s="4" t="s">
        <v>16</v>
      </c>
      <c r="F136" s="169">
        <v>440</v>
      </c>
      <c r="G136" s="85">
        <f t="shared" si="4"/>
        <v>1.9125445535947145E-3</v>
      </c>
      <c r="H136" s="168">
        <v>2.2999999999999998</v>
      </c>
    </row>
    <row r="137" spans="1:8">
      <c r="A137" s="37">
        <v>134</v>
      </c>
      <c r="B137" s="36" t="s">
        <v>677</v>
      </c>
      <c r="C137" s="24" t="s">
        <v>154</v>
      </c>
      <c r="D137" s="24" t="s">
        <v>162</v>
      </c>
      <c r="E137" s="4" t="s">
        <v>17</v>
      </c>
      <c r="F137" s="169">
        <v>312</v>
      </c>
      <c r="G137" s="85">
        <f t="shared" si="4"/>
        <v>1.3561679561853428E-3</v>
      </c>
      <c r="H137" s="168">
        <v>2.9</v>
      </c>
    </row>
    <row r="138" spans="1:8">
      <c r="A138" s="37">
        <v>135</v>
      </c>
      <c r="B138" s="36" t="s">
        <v>678</v>
      </c>
      <c r="C138" s="24" t="s">
        <v>154</v>
      </c>
      <c r="D138" s="24" t="s">
        <v>163</v>
      </c>
      <c r="E138" s="4" t="s">
        <v>17</v>
      </c>
      <c r="F138" s="169">
        <v>370</v>
      </c>
      <c r="G138" s="85">
        <f t="shared" si="4"/>
        <v>1.6082761018864644E-3</v>
      </c>
      <c r="H138" s="168">
        <v>1.9</v>
      </c>
    </row>
    <row r="139" spans="1:8" ht="25.5">
      <c r="A139" s="37">
        <v>136</v>
      </c>
      <c r="B139" s="36" t="s">
        <v>679</v>
      </c>
      <c r="C139" s="24" t="s">
        <v>154</v>
      </c>
      <c r="D139" s="24" t="s">
        <v>164</v>
      </c>
      <c r="E139" s="4" t="s">
        <v>31</v>
      </c>
      <c r="F139" s="169">
        <v>533</v>
      </c>
      <c r="G139" s="85">
        <f t="shared" si="4"/>
        <v>2.3167869251499609E-3</v>
      </c>
      <c r="H139" s="168">
        <v>4.3</v>
      </c>
    </row>
    <row r="140" spans="1:8" ht="25.5">
      <c r="A140" s="37">
        <v>137</v>
      </c>
      <c r="B140" s="36" t="s">
        <v>680</v>
      </c>
      <c r="C140" s="24" t="s">
        <v>154</v>
      </c>
      <c r="D140" s="24" t="s">
        <v>165</v>
      </c>
      <c r="E140" s="4" t="s">
        <v>31</v>
      </c>
      <c r="F140" s="169">
        <v>700</v>
      </c>
      <c r="G140" s="85">
        <f t="shared" si="4"/>
        <v>3.0426845170825E-3</v>
      </c>
      <c r="H140" s="168">
        <v>5.6</v>
      </c>
    </row>
    <row r="141" spans="1:8">
      <c r="A141" s="37">
        <v>138</v>
      </c>
      <c r="B141" s="36" t="s">
        <v>681</v>
      </c>
      <c r="C141" s="24" t="s">
        <v>154</v>
      </c>
      <c r="D141" s="24" t="s">
        <v>166</v>
      </c>
      <c r="E141" s="4" t="s">
        <v>17</v>
      </c>
      <c r="F141" s="169">
        <v>789</v>
      </c>
      <c r="G141" s="85">
        <f t="shared" si="4"/>
        <v>3.4295401199687038E-3</v>
      </c>
      <c r="H141" s="168">
        <v>4.8</v>
      </c>
    </row>
    <row r="142" spans="1:8" ht="25.5">
      <c r="A142" s="37">
        <v>139</v>
      </c>
      <c r="B142" s="36" t="s">
        <v>682</v>
      </c>
      <c r="C142" s="24" t="s">
        <v>167</v>
      </c>
      <c r="D142" s="24" t="s">
        <v>168</v>
      </c>
      <c r="E142" s="4" t="s">
        <v>31</v>
      </c>
      <c r="F142" s="169">
        <v>1196</v>
      </c>
      <c r="G142" s="85">
        <f t="shared" si="4"/>
        <v>5.1986438320438142E-3</v>
      </c>
      <c r="H142" s="168">
        <v>4.8</v>
      </c>
    </row>
    <row r="143" spans="1:8" ht="25.5">
      <c r="A143" s="37">
        <v>140</v>
      </c>
      <c r="B143" s="36" t="s">
        <v>683</v>
      </c>
      <c r="C143" s="24" t="s">
        <v>167</v>
      </c>
      <c r="D143" s="24" t="s">
        <v>169</v>
      </c>
      <c r="E143" s="4" t="s">
        <v>31</v>
      </c>
      <c r="F143" s="169">
        <v>500</v>
      </c>
      <c r="G143" s="85">
        <f t="shared" si="4"/>
        <v>2.1733460836303575E-3</v>
      </c>
      <c r="H143" s="168">
        <v>6.8</v>
      </c>
    </row>
    <row r="144" spans="1:8" ht="25.5">
      <c r="A144" s="37">
        <v>141</v>
      </c>
      <c r="B144" s="36" t="s">
        <v>684</v>
      </c>
      <c r="C144" s="24" t="s">
        <v>167</v>
      </c>
      <c r="D144" s="24" t="s">
        <v>170</v>
      </c>
      <c r="E144" s="4" t="s">
        <v>31</v>
      </c>
      <c r="F144" s="169">
        <v>813</v>
      </c>
      <c r="G144" s="85">
        <f t="shared" si="4"/>
        <v>3.533860731982961E-3</v>
      </c>
      <c r="H144" s="168">
        <v>3.3</v>
      </c>
    </row>
    <row r="145" spans="1:8" ht="25.5">
      <c r="A145" s="37">
        <v>142</v>
      </c>
      <c r="B145" s="36" t="s">
        <v>685</v>
      </c>
      <c r="C145" s="24" t="s">
        <v>167</v>
      </c>
      <c r="D145" s="24" t="s">
        <v>171</v>
      </c>
      <c r="E145" s="4" t="s">
        <v>31</v>
      </c>
      <c r="F145" s="169">
        <v>1238</v>
      </c>
      <c r="G145" s="85">
        <f t="shared" si="4"/>
        <v>5.3812049030687644E-3</v>
      </c>
      <c r="H145" s="168">
        <v>2.8</v>
      </c>
    </row>
    <row r="146" spans="1:8">
      <c r="A146" s="37">
        <v>143</v>
      </c>
      <c r="B146" s="36" t="s">
        <v>686</v>
      </c>
      <c r="C146" s="24" t="s">
        <v>167</v>
      </c>
      <c r="D146" s="24" t="s">
        <v>111</v>
      </c>
      <c r="E146" s="10" t="s">
        <v>17</v>
      </c>
      <c r="F146" s="169">
        <v>547</v>
      </c>
      <c r="G146" s="85">
        <f t="shared" si="4"/>
        <v>2.3776406154916107E-3</v>
      </c>
      <c r="H146" s="168">
        <v>6.2</v>
      </c>
    </row>
    <row r="147" spans="1:8" ht="25.5">
      <c r="A147" s="37">
        <v>144</v>
      </c>
      <c r="B147" s="36" t="s">
        <v>687</v>
      </c>
      <c r="C147" s="24" t="s">
        <v>167</v>
      </c>
      <c r="D147" s="24" t="s">
        <v>172</v>
      </c>
      <c r="E147" s="13" t="s">
        <v>31</v>
      </c>
      <c r="F147" s="169">
        <v>2326</v>
      </c>
      <c r="G147" s="85">
        <f t="shared" si="4"/>
        <v>1.0110405981048422E-2</v>
      </c>
      <c r="H147" s="168">
        <v>5.8</v>
      </c>
    </row>
    <row r="148" spans="1:8">
      <c r="A148" s="79"/>
      <c r="B148" s="79"/>
      <c r="C148" s="80"/>
      <c r="D148" s="80"/>
      <c r="E148" s="80"/>
      <c r="F148" s="235"/>
      <c r="G148" s="85"/>
      <c r="H148" s="70"/>
    </row>
    <row r="149" spans="1:8">
      <c r="A149" s="256" t="s">
        <v>173</v>
      </c>
      <c r="B149" s="256"/>
      <c r="C149" s="256"/>
      <c r="D149" s="256"/>
      <c r="E149" s="256"/>
      <c r="F149" s="236">
        <f>SUM(F4:F147)</f>
        <v>230060</v>
      </c>
      <c r="G149" s="237">
        <f t="shared" ref="G149" si="5">F149/$F$149</f>
        <v>1</v>
      </c>
      <c r="H149" s="238">
        <v>3.8</v>
      </c>
    </row>
  </sheetData>
  <autoFilter ref="A3:H3">
    <sortState ref="A4:H147">
      <sortCondition ref="A3"/>
    </sortState>
  </autoFilter>
  <mergeCells count="1">
    <mergeCell ref="A149:E14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149"/>
  <sheetViews>
    <sheetView workbookViewId="0">
      <selection activeCell="K59" sqref="K59"/>
    </sheetView>
  </sheetViews>
  <sheetFormatPr defaultRowHeight="15"/>
  <cols>
    <col min="1" max="1" width="4" customWidth="1"/>
    <col min="2" max="2" width="8.7109375" customWidth="1"/>
    <col min="3" max="3" width="20" customWidth="1"/>
    <col min="4" max="4" width="21.28515625" customWidth="1"/>
    <col min="5" max="5" width="18.85546875" customWidth="1"/>
    <col min="6" max="6" width="23.7109375" customWidth="1"/>
    <col min="7" max="7" width="20.42578125" customWidth="1"/>
    <col min="8" max="8" width="26.7109375" customWidth="1"/>
  </cols>
  <sheetData>
    <row r="1" spans="1:10" ht="60.75" customHeight="1" thickTop="1">
      <c r="A1" s="14" t="s">
        <v>0</v>
      </c>
      <c r="B1" s="32" t="s">
        <v>543</v>
      </c>
      <c r="C1" s="15" t="s">
        <v>1</v>
      </c>
      <c r="D1" s="15" t="s">
        <v>2</v>
      </c>
      <c r="E1" s="15" t="s">
        <v>3</v>
      </c>
      <c r="F1" s="28" t="s">
        <v>178</v>
      </c>
      <c r="G1" s="16" t="s">
        <v>471</v>
      </c>
      <c r="H1" s="16" t="s">
        <v>179</v>
      </c>
    </row>
    <row r="2" spans="1:10" ht="15.75" thickBot="1">
      <c r="A2" s="18" t="s">
        <v>177</v>
      </c>
      <c r="B2" s="138"/>
      <c r="C2" s="19" t="s">
        <v>177</v>
      </c>
      <c r="D2" s="19" t="s">
        <v>177</v>
      </c>
      <c r="E2" s="65"/>
      <c r="F2" s="3"/>
      <c r="G2" s="3"/>
      <c r="H2" s="3"/>
    </row>
    <row r="3" spans="1:10" ht="15" customHeight="1" thickTop="1">
      <c r="A3" s="66">
        <v>1</v>
      </c>
      <c r="B3" s="36" t="s">
        <v>544</v>
      </c>
      <c r="C3" s="23" t="s">
        <v>14</v>
      </c>
      <c r="D3" s="23" t="s">
        <v>15</v>
      </c>
      <c r="E3" s="4" t="s">
        <v>16</v>
      </c>
      <c r="F3" s="169">
        <v>436</v>
      </c>
      <c r="G3" s="169">
        <v>220</v>
      </c>
      <c r="H3" s="85">
        <f t="shared" ref="H3:H34" si="0">G3/F3</f>
        <v>0.50458715596330272</v>
      </c>
      <c r="J3" s="83"/>
    </row>
    <row r="4" spans="1:10" ht="14.25" customHeight="1">
      <c r="A4" s="66">
        <v>2</v>
      </c>
      <c r="B4" s="36" t="s">
        <v>545</v>
      </c>
      <c r="C4" s="23" t="s">
        <v>14</v>
      </c>
      <c r="D4" s="23" t="s">
        <v>15</v>
      </c>
      <c r="E4" s="4" t="s">
        <v>17</v>
      </c>
      <c r="F4" s="169">
        <v>423</v>
      </c>
      <c r="G4" s="169">
        <v>215</v>
      </c>
      <c r="H4" s="85">
        <f t="shared" si="0"/>
        <v>0.50827423167848695</v>
      </c>
      <c r="J4" s="83"/>
    </row>
    <row r="5" spans="1:10">
      <c r="A5" s="66">
        <v>3</v>
      </c>
      <c r="B5" s="36" t="s">
        <v>546</v>
      </c>
      <c r="C5" s="23" t="s">
        <v>14</v>
      </c>
      <c r="D5" s="23" t="s">
        <v>18</v>
      </c>
      <c r="E5" s="4" t="s">
        <v>17</v>
      </c>
      <c r="F5" s="169">
        <v>110</v>
      </c>
      <c r="G5" s="169">
        <v>59</v>
      </c>
      <c r="H5" s="85">
        <f t="shared" si="0"/>
        <v>0.53636363636363638</v>
      </c>
      <c r="J5" s="83"/>
    </row>
    <row r="6" spans="1:10">
      <c r="A6" s="66">
        <v>4</v>
      </c>
      <c r="B6" s="36" t="s">
        <v>547</v>
      </c>
      <c r="C6" s="23" t="s">
        <v>14</v>
      </c>
      <c r="D6" s="23" t="s">
        <v>19</v>
      </c>
      <c r="E6" s="4" t="s">
        <v>16</v>
      </c>
      <c r="F6" s="169">
        <v>305</v>
      </c>
      <c r="G6" s="169">
        <v>156</v>
      </c>
      <c r="H6" s="85">
        <f t="shared" si="0"/>
        <v>0.51147540983606554</v>
      </c>
      <c r="J6" s="83"/>
    </row>
    <row r="7" spans="1:10">
      <c r="A7" s="66">
        <v>5</v>
      </c>
      <c r="B7" s="36" t="s">
        <v>548</v>
      </c>
      <c r="C7" s="23" t="s">
        <v>14</v>
      </c>
      <c r="D7" s="23" t="s">
        <v>20</v>
      </c>
      <c r="E7" s="4" t="s">
        <v>17</v>
      </c>
      <c r="F7" s="169">
        <v>97</v>
      </c>
      <c r="G7" s="169">
        <v>59</v>
      </c>
      <c r="H7" s="85">
        <f t="shared" si="0"/>
        <v>0.60824742268041232</v>
      </c>
      <c r="J7" s="83"/>
    </row>
    <row r="8" spans="1:10">
      <c r="A8" s="66">
        <v>6</v>
      </c>
      <c r="B8" s="36" t="s">
        <v>549</v>
      </c>
      <c r="C8" s="23" t="s">
        <v>14</v>
      </c>
      <c r="D8" s="23" t="s">
        <v>21</v>
      </c>
      <c r="E8" s="4" t="s">
        <v>16</v>
      </c>
      <c r="F8" s="169">
        <v>64</v>
      </c>
      <c r="G8" s="169">
        <v>28</v>
      </c>
      <c r="H8" s="85">
        <f t="shared" si="0"/>
        <v>0.4375</v>
      </c>
      <c r="J8" s="83"/>
    </row>
    <row r="9" spans="1:10">
      <c r="A9" s="66">
        <v>7</v>
      </c>
      <c r="B9" s="36" t="s">
        <v>550</v>
      </c>
      <c r="C9" s="23" t="s">
        <v>14</v>
      </c>
      <c r="D9" s="23" t="s">
        <v>22</v>
      </c>
      <c r="E9" s="4" t="s">
        <v>17</v>
      </c>
      <c r="F9" s="169">
        <v>94</v>
      </c>
      <c r="G9" s="169">
        <v>48</v>
      </c>
      <c r="H9" s="85">
        <f t="shared" si="0"/>
        <v>0.51063829787234039</v>
      </c>
      <c r="J9" s="83"/>
    </row>
    <row r="10" spans="1:10">
      <c r="A10" s="66">
        <v>8</v>
      </c>
      <c r="B10" s="36" t="s">
        <v>551</v>
      </c>
      <c r="C10" s="23" t="s">
        <v>14</v>
      </c>
      <c r="D10" s="23" t="s">
        <v>23</v>
      </c>
      <c r="E10" s="4" t="s">
        <v>17</v>
      </c>
      <c r="F10" s="169">
        <v>172</v>
      </c>
      <c r="G10" s="169">
        <v>111</v>
      </c>
      <c r="H10" s="85">
        <f t="shared" si="0"/>
        <v>0.64534883720930236</v>
      </c>
      <c r="J10" s="83"/>
    </row>
    <row r="11" spans="1:10">
      <c r="A11" s="66">
        <v>9</v>
      </c>
      <c r="B11" s="36" t="s">
        <v>552</v>
      </c>
      <c r="C11" s="23" t="s">
        <v>14</v>
      </c>
      <c r="D11" s="23" t="s">
        <v>24</v>
      </c>
      <c r="E11" s="4" t="s">
        <v>17</v>
      </c>
      <c r="F11" s="169">
        <v>105</v>
      </c>
      <c r="G11" s="169">
        <v>57</v>
      </c>
      <c r="H11" s="85">
        <f t="shared" si="0"/>
        <v>0.54285714285714282</v>
      </c>
      <c r="J11" s="83"/>
    </row>
    <row r="12" spans="1:10">
      <c r="A12" s="66">
        <v>10</v>
      </c>
      <c r="B12" s="36" t="s">
        <v>553</v>
      </c>
      <c r="C12" s="23" t="s">
        <v>25</v>
      </c>
      <c r="D12" s="23" t="s">
        <v>26</v>
      </c>
      <c r="E12" s="4" t="s">
        <v>17</v>
      </c>
      <c r="F12" s="169">
        <v>100</v>
      </c>
      <c r="G12" s="169">
        <v>33</v>
      </c>
      <c r="H12" s="85">
        <f t="shared" si="0"/>
        <v>0.33</v>
      </c>
      <c r="J12" s="83"/>
    </row>
    <row r="13" spans="1:10">
      <c r="A13" s="66">
        <v>11</v>
      </c>
      <c r="B13" s="36" t="s">
        <v>554</v>
      </c>
      <c r="C13" s="23" t="s">
        <v>25</v>
      </c>
      <c r="D13" s="23" t="s">
        <v>27</v>
      </c>
      <c r="E13" s="4" t="s">
        <v>17</v>
      </c>
      <c r="F13" s="169">
        <v>167</v>
      </c>
      <c r="G13" s="169">
        <v>73</v>
      </c>
      <c r="H13" s="85">
        <f t="shared" si="0"/>
        <v>0.43712574850299402</v>
      </c>
      <c r="J13" s="83"/>
    </row>
    <row r="14" spans="1:10">
      <c r="A14" s="66">
        <v>12</v>
      </c>
      <c r="B14" s="36" t="s">
        <v>555</v>
      </c>
      <c r="C14" s="23" t="s">
        <v>25</v>
      </c>
      <c r="D14" s="23" t="s">
        <v>28</v>
      </c>
      <c r="E14" s="4" t="s">
        <v>16</v>
      </c>
      <c r="F14" s="169">
        <v>697</v>
      </c>
      <c r="G14" s="169">
        <v>281</v>
      </c>
      <c r="H14" s="85">
        <f t="shared" si="0"/>
        <v>0.4031563845050215</v>
      </c>
      <c r="J14" s="83"/>
    </row>
    <row r="15" spans="1:10">
      <c r="A15" s="66">
        <v>13</v>
      </c>
      <c r="B15" s="36" t="s">
        <v>556</v>
      </c>
      <c r="C15" s="23" t="s">
        <v>25</v>
      </c>
      <c r="D15" s="23" t="s">
        <v>28</v>
      </c>
      <c r="E15" s="4" t="s">
        <v>17</v>
      </c>
      <c r="F15" s="169">
        <v>201</v>
      </c>
      <c r="G15" s="169">
        <v>72</v>
      </c>
      <c r="H15" s="85">
        <f t="shared" si="0"/>
        <v>0.35820895522388058</v>
      </c>
      <c r="J15" s="83"/>
    </row>
    <row r="16" spans="1:10">
      <c r="A16" s="66">
        <v>14</v>
      </c>
      <c r="B16" s="36" t="s">
        <v>557</v>
      </c>
      <c r="C16" s="23" t="s">
        <v>25</v>
      </c>
      <c r="D16" s="23" t="s">
        <v>29</v>
      </c>
      <c r="E16" s="4" t="s">
        <v>17</v>
      </c>
      <c r="F16" s="169">
        <v>80</v>
      </c>
      <c r="G16" s="169">
        <v>31</v>
      </c>
      <c r="H16" s="85">
        <f t="shared" si="0"/>
        <v>0.38750000000000001</v>
      </c>
      <c r="J16" s="83"/>
    </row>
    <row r="17" spans="1:10" ht="15" customHeight="1">
      <c r="A17" s="66">
        <v>15</v>
      </c>
      <c r="B17" s="36" t="s">
        <v>558</v>
      </c>
      <c r="C17" s="23" t="s">
        <v>25</v>
      </c>
      <c r="D17" s="23" t="s">
        <v>30</v>
      </c>
      <c r="E17" s="4" t="s">
        <v>31</v>
      </c>
      <c r="F17" s="169">
        <v>60</v>
      </c>
      <c r="G17" s="169">
        <v>15</v>
      </c>
      <c r="H17" s="85">
        <f t="shared" si="0"/>
        <v>0.25</v>
      </c>
      <c r="J17" s="83"/>
    </row>
    <row r="18" spans="1:10" ht="16.5" customHeight="1">
      <c r="A18" s="66">
        <v>16</v>
      </c>
      <c r="B18" s="36" t="s">
        <v>559</v>
      </c>
      <c r="C18" s="23" t="s">
        <v>25</v>
      </c>
      <c r="D18" s="23" t="s">
        <v>32</v>
      </c>
      <c r="E18" s="4" t="s">
        <v>31</v>
      </c>
      <c r="F18" s="169">
        <v>234</v>
      </c>
      <c r="G18" s="169">
        <v>111</v>
      </c>
      <c r="H18" s="85">
        <f t="shared" si="0"/>
        <v>0.47435897435897434</v>
      </c>
      <c r="J18" s="83"/>
    </row>
    <row r="19" spans="1:10">
      <c r="A19" s="66">
        <v>17</v>
      </c>
      <c r="B19" s="36" t="s">
        <v>560</v>
      </c>
      <c r="C19" s="23" t="s">
        <v>25</v>
      </c>
      <c r="D19" s="23" t="s">
        <v>33</v>
      </c>
      <c r="E19" s="4" t="s">
        <v>17</v>
      </c>
      <c r="F19" s="169">
        <v>108</v>
      </c>
      <c r="G19" s="169">
        <v>42</v>
      </c>
      <c r="H19" s="85">
        <f t="shared" si="0"/>
        <v>0.3888888888888889</v>
      </c>
      <c r="J19" s="83"/>
    </row>
    <row r="20" spans="1:10">
      <c r="A20" s="66">
        <v>18</v>
      </c>
      <c r="B20" s="36" t="s">
        <v>561</v>
      </c>
      <c r="C20" s="23" t="s">
        <v>25</v>
      </c>
      <c r="D20" s="23" t="s">
        <v>34</v>
      </c>
      <c r="E20" s="4" t="s">
        <v>17</v>
      </c>
      <c r="F20" s="169">
        <v>119</v>
      </c>
      <c r="G20" s="169">
        <v>50</v>
      </c>
      <c r="H20" s="85">
        <f t="shared" si="0"/>
        <v>0.42016806722689076</v>
      </c>
      <c r="J20" s="83"/>
    </row>
    <row r="21" spans="1:10">
      <c r="A21" s="66">
        <v>19</v>
      </c>
      <c r="B21" s="36" t="s">
        <v>562</v>
      </c>
      <c r="C21" s="23" t="s">
        <v>25</v>
      </c>
      <c r="D21" s="23" t="s">
        <v>35</v>
      </c>
      <c r="E21" s="4" t="s">
        <v>17</v>
      </c>
      <c r="F21" s="169">
        <v>142</v>
      </c>
      <c r="G21" s="169">
        <v>57</v>
      </c>
      <c r="H21" s="85">
        <f t="shared" si="0"/>
        <v>0.40140845070422537</v>
      </c>
      <c r="J21" s="83"/>
    </row>
    <row r="22" spans="1:10">
      <c r="A22" s="66">
        <v>20</v>
      </c>
      <c r="B22" s="36" t="s">
        <v>563</v>
      </c>
      <c r="C22" s="23" t="s">
        <v>36</v>
      </c>
      <c r="D22" s="23" t="s">
        <v>37</v>
      </c>
      <c r="E22" s="4" t="s">
        <v>17</v>
      </c>
      <c r="F22" s="169">
        <v>240</v>
      </c>
      <c r="G22" s="169">
        <v>84</v>
      </c>
      <c r="H22" s="85">
        <f t="shared" si="0"/>
        <v>0.35</v>
      </c>
      <c r="J22" s="83"/>
    </row>
    <row r="23" spans="1:10" ht="12.75" customHeight="1">
      <c r="A23" s="66">
        <v>21</v>
      </c>
      <c r="B23" s="36" t="s">
        <v>564</v>
      </c>
      <c r="C23" s="23" t="s">
        <v>36</v>
      </c>
      <c r="D23" s="23" t="s">
        <v>38</v>
      </c>
      <c r="E23" s="4" t="s">
        <v>17</v>
      </c>
      <c r="F23" s="169">
        <v>135</v>
      </c>
      <c r="G23" s="169">
        <v>49</v>
      </c>
      <c r="H23" s="85">
        <f t="shared" si="0"/>
        <v>0.36296296296296299</v>
      </c>
      <c r="J23" s="83"/>
    </row>
    <row r="24" spans="1:10">
      <c r="A24" s="66">
        <v>22</v>
      </c>
      <c r="B24" s="36" t="s">
        <v>565</v>
      </c>
      <c r="C24" s="23" t="s">
        <v>36</v>
      </c>
      <c r="D24" s="23" t="s">
        <v>39</v>
      </c>
      <c r="E24" s="4" t="s">
        <v>17</v>
      </c>
      <c r="F24" s="169">
        <v>145</v>
      </c>
      <c r="G24" s="169">
        <v>44</v>
      </c>
      <c r="H24" s="85">
        <f t="shared" si="0"/>
        <v>0.30344827586206896</v>
      </c>
      <c r="J24" s="83"/>
    </row>
    <row r="25" spans="1:10" ht="15" customHeight="1">
      <c r="A25" s="66">
        <v>23</v>
      </c>
      <c r="B25" s="36" t="s">
        <v>566</v>
      </c>
      <c r="C25" s="23" t="s">
        <v>36</v>
      </c>
      <c r="D25" s="23" t="s">
        <v>40</v>
      </c>
      <c r="E25" s="4" t="s">
        <v>31</v>
      </c>
      <c r="F25" s="169">
        <v>307</v>
      </c>
      <c r="G25" s="169">
        <v>102</v>
      </c>
      <c r="H25" s="85">
        <f t="shared" si="0"/>
        <v>0.33224755700325731</v>
      </c>
      <c r="J25" s="83"/>
    </row>
    <row r="26" spans="1:10" ht="13.5" customHeight="1">
      <c r="A26" s="66">
        <v>24</v>
      </c>
      <c r="B26" s="36" t="s">
        <v>567</v>
      </c>
      <c r="C26" s="23" t="s">
        <v>36</v>
      </c>
      <c r="D26" s="23" t="s">
        <v>41</v>
      </c>
      <c r="E26" s="4" t="s">
        <v>17</v>
      </c>
      <c r="F26" s="169">
        <v>116</v>
      </c>
      <c r="G26" s="169">
        <v>45</v>
      </c>
      <c r="H26" s="85">
        <f t="shared" si="0"/>
        <v>0.38793103448275862</v>
      </c>
      <c r="J26" s="83"/>
    </row>
    <row r="27" spans="1:10">
      <c r="A27" s="66">
        <v>25</v>
      </c>
      <c r="B27" s="36" t="s">
        <v>568</v>
      </c>
      <c r="C27" s="23" t="s">
        <v>36</v>
      </c>
      <c r="D27" s="23" t="s">
        <v>42</v>
      </c>
      <c r="E27" s="4" t="s">
        <v>17</v>
      </c>
      <c r="F27" s="169">
        <v>162</v>
      </c>
      <c r="G27" s="169">
        <v>48</v>
      </c>
      <c r="H27" s="85">
        <f t="shared" si="0"/>
        <v>0.29629629629629628</v>
      </c>
      <c r="J27" s="83"/>
    </row>
    <row r="28" spans="1:10">
      <c r="A28" s="66">
        <v>26</v>
      </c>
      <c r="B28" s="36" t="s">
        <v>569</v>
      </c>
      <c r="C28" s="23" t="s">
        <v>36</v>
      </c>
      <c r="D28" s="23" t="s">
        <v>43</v>
      </c>
      <c r="E28" s="4" t="s">
        <v>17</v>
      </c>
      <c r="F28" s="169">
        <v>118</v>
      </c>
      <c r="G28" s="169">
        <v>39</v>
      </c>
      <c r="H28" s="85">
        <f t="shared" si="0"/>
        <v>0.33050847457627119</v>
      </c>
      <c r="J28" s="83"/>
    </row>
    <row r="29" spans="1:10" ht="14.25" customHeight="1">
      <c r="A29" s="66">
        <v>27</v>
      </c>
      <c r="B29" s="36" t="s">
        <v>570</v>
      </c>
      <c r="C29" s="23" t="s">
        <v>36</v>
      </c>
      <c r="D29" s="23" t="s">
        <v>44</v>
      </c>
      <c r="E29" s="4" t="s">
        <v>31</v>
      </c>
      <c r="F29" s="169">
        <v>181</v>
      </c>
      <c r="G29" s="169">
        <v>56</v>
      </c>
      <c r="H29" s="85">
        <f t="shared" si="0"/>
        <v>0.30939226519337015</v>
      </c>
      <c r="J29" s="83"/>
    </row>
    <row r="30" spans="1:10">
      <c r="A30" s="66">
        <v>28</v>
      </c>
      <c r="B30" s="36" t="s">
        <v>571</v>
      </c>
      <c r="C30" s="23" t="s">
        <v>45</v>
      </c>
      <c r="D30" s="23" t="s">
        <v>46</v>
      </c>
      <c r="E30" s="4" t="s">
        <v>16</v>
      </c>
      <c r="F30" s="169">
        <v>734</v>
      </c>
      <c r="G30" s="169">
        <v>424</v>
      </c>
      <c r="H30" s="85">
        <f t="shared" si="0"/>
        <v>0.57765667574931878</v>
      </c>
      <c r="J30" s="83"/>
    </row>
    <row r="31" spans="1:10">
      <c r="A31" s="66">
        <v>29</v>
      </c>
      <c r="B31" s="36" t="s">
        <v>572</v>
      </c>
      <c r="C31" s="23" t="s">
        <v>45</v>
      </c>
      <c r="D31" s="23" t="s">
        <v>46</v>
      </c>
      <c r="E31" s="4" t="s">
        <v>17</v>
      </c>
      <c r="F31" s="169">
        <v>251</v>
      </c>
      <c r="G31" s="169">
        <v>140</v>
      </c>
      <c r="H31" s="85">
        <f t="shared" si="0"/>
        <v>0.55776892430278879</v>
      </c>
      <c r="J31" s="83"/>
    </row>
    <row r="32" spans="1:10" ht="14.25" customHeight="1">
      <c r="A32" s="66">
        <v>30</v>
      </c>
      <c r="B32" s="36" t="s">
        <v>573</v>
      </c>
      <c r="C32" s="23" t="s">
        <v>45</v>
      </c>
      <c r="D32" s="23" t="s">
        <v>47</v>
      </c>
      <c r="E32" s="4" t="s">
        <v>17</v>
      </c>
      <c r="F32" s="169">
        <v>172</v>
      </c>
      <c r="G32" s="169">
        <v>75</v>
      </c>
      <c r="H32" s="85">
        <f t="shared" si="0"/>
        <v>0.43604651162790697</v>
      </c>
      <c r="J32" s="83"/>
    </row>
    <row r="33" spans="1:10">
      <c r="A33" s="66">
        <v>31</v>
      </c>
      <c r="B33" s="36" t="s">
        <v>574</v>
      </c>
      <c r="C33" s="23" t="s">
        <v>45</v>
      </c>
      <c r="D33" s="23" t="s">
        <v>48</v>
      </c>
      <c r="E33" s="4" t="s">
        <v>17</v>
      </c>
      <c r="F33" s="169">
        <v>151</v>
      </c>
      <c r="G33" s="169">
        <v>76</v>
      </c>
      <c r="H33" s="85">
        <f t="shared" si="0"/>
        <v>0.50331125827814571</v>
      </c>
      <c r="J33" s="83"/>
    </row>
    <row r="34" spans="1:10">
      <c r="A34" s="66">
        <v>32</v>
      </c>
      <c r="B34" s="36" t="s">
        <v>575</v>
      </c>
      <c r="C34" s="23" t="s">
        <v>45</v>
      </c>
      <c r="D34" s="23" t="s">
        <v>49</v>
      </c>
      <c r="E34" s="4" t="s">
        <v>17</v>
      </c>
      <c r="F34" s="169">
        <v>205</v>
      </c>
      <c r="G34" s="169">
        <v>120</v>
      </c>
      <c r="H34" s="85">
        <f t="shared" si="0"/>
        <v>0.58536585365853655</v>
      </c>
      <c r="J34" s="83"/>
    </row>
    <row r="35" spans="1:10">
      <c r="A35" s="66">
        <v>33</v>
      </c>
      <c r="B35" s="36" t="s">
        <v>576</v>
      </c>
      <c r="C35" s="23" t="s">
        <v>45</v>
      </c>
      <c r="D35" s="23" t="s">
        <v>50</v>
      </c>
      <c r="E35" s="4" t="s">
        <v>17</v>
      </c>
      <c r="F35" s="169">
        <v>229</v>
      </c>
      <c r="G35" s="169">
        <v>131</v>
      </c>
      <c r="H35" s="85">
        <f t="shared" ref="H35:H66" si="1">G35/F35</f>
        <v>0.57205240174672489</v>
      </c>
      <c r="J35" s="83"/>
    </row>
    <row r="36" spans="1:10">
      <c r="A36" s="66">
        <v>34</v>
      </c>
      <c r="B36" s="36" t="s">
        <v>577</v>
      </c>
      <c r="C36" s="23" t="s">
        <v>45</v>
      </c>
      <c r="D36" s="23" t="s">
        <v>51</v>
      </c>
      <c r="E36" s="4" t="s">
        <v>17</v>
      </c>
      <c r="F36" s="169">
        <v>248</v>
      </c>
      <c r="G36" s="169">
        <v>124</v>
      </c>
      <c r="H36" s="85">
        <f t="shared" si="1"/>
        <v>0.5</v>
      </c>
      <c r="J36" s="83"/>
    </row>
    <row r="37" spans="1:10" ht="15" customHeight="1">
      <c r="A37" s="66">
        <v>35</v>
      </c>
      <c r="B37" s="36" t="s">
        <v>578</v>
      </c>
      <c r="C37" s="23" t="s">
        <v>52</v>
      </c>
      <c r="D37" s="23" t="s">
        <v>53</v>
      </c>
      <c r="E37" s="4" t="s">
        <v>17</v>
      </c>
      <c r="F37" s="169">
        <v>123</v>
      </c>
      <c r="G37" s="169">
        <v>78</v>
      </c>
      <c r="H37" s="85">
        <f t="shared" si="1"/>
        <v>0.63414634146341464</v>
      </c>
      <c r="J37" s="83"/>
    </row>
    <row r="38" spans="1:10" ht="13.5" customHeight="1">
      <c r="A38" s="66">
        <v>36</v>
      </c>
      <c r="B38" s="36" t="s">
        <v>579</v>
      </c>
      <c r="C38" s="23" t="s">
        <v>52</v>
      </c>
      <c r="D38" s="23" t="s">
        <v>54</v>
      </c>
      <c r="E38" s="4" t="s">
        <v>16</v>
      </c>
      <c r="F38" s="169">
        <v>539</v>
      </c>
      <c r="G38" s="169">
        <v>345</v>
      </c>
      <c r="H38" s="85">
        <f t="shared" si="1"/>
        <v>0.64007421150278299</v>
      </c>
      <c r="J38" s="83"/>
    </row>
    <row r="39" spans="1:10" ht="13.5" customHeight="1">
      <c r="A39" s="66">
        <v>37</v>
      </c>
      <c r="B39" s="36" t="s">
        <v>580</v>
      </c>
      <c r="C39" s="23" t="s">
        <v>52</v>
      </c>
      <c r="D39" s="23" t="s">
        <v>54</v>
      </c>
      <c r="E39" s="4" t="s">
        <v>17</v>
      </c>
      <c r="F39" s="169">
        <v>404</v>
      </c>
      <c r="G39" s="169">
        <v>246</v>
      </c>
      <c r="H39" s="85">
        <f t="shared" si="1"/>
        <v>0.6089108910891089</v>
      </c>
      <c r="J39" s="83"/>
    </row>
    <row r="40" spans="1:10" ht="13.5" customHeight="1">
      <c r="A40" s="66">
        <v>38</v>
      </c>
      <c r="B40" s="36" t="s">
        <v>581</v>
      </c>
      <c r="C40" s="23" t="s">
        <v>52</v>
      </c>
      <c r="D40" s="23" t="s">
        <v>55</v>
      </c>
      <c r="E40" s="4" t="s">
        <v>31</v>
      </c>
      <c r="F40" s="169">
        <v>407</v>
      </c>
      <c r="G40" s="169">
        <v>214</v>
      </c>
      <c r="H40" s="85">
        <f t="shared" si="1"/>
        <v>0.52579852579852582</v>
      </c>
      <c r="J40" s="83"/>
    </row>
    <row r="41" spans="1:10" ht="13.5" customHeight="1">
      <c r="A41" s="66">
        <v>39</v>
      </c>
      <c r="B41" s="36" t="s">
        <v>582</v>
      </c>
      <c r="C41" s="23" t="s">
        <v>52</v>
      </c>
      <c r="D41" s="23" t="s">
        <v>56</v>
      </c>
      <c r="E41" s="4" t="s">
        <v>17</v>
      </c>
      <c r="F41" s="169">
        <v>125</v>
      </c>
      <c r="G41" s="169">
        <v>73</v>
      </c>
      <c r="H41" s="85">
        <f t="shared" si="1"/>
        <v>0.58399999999999996</v>
      </c>
      <c r="J41" s="83"/>
    </row>
    <row r="42" spans="1:10" ht="14.25" customHeight="1">
      <c r="A42" s="66">
        <v>40</v>
      </c>
      <c r="B42" s="36" t="s">
        <v>583</v>
      </c>
      <c r="C42" s="23" t="s">
        <v>52</v>
      </c>
      <c r="D42" s="23" t="s">
        <v>57</v>
      </c>
      <c r="E42" s="4" t="s">
        <v>17</v>
      </c>
      <c r="F42" s="169">
        <v>216</v>
      </c>
      <c r="G42" s="169">
        <v>141</v>
      </c>
      <c r="H42" s="85">
        <f t="shared" si="1"/>
        <v>0.65277777777777779</v>
      </c>
      <c r="J42" s="83"/>
    </row>
    <row r="43" spans="1:10">
      <c r="A43" s="66">
        <v>41</v>
      </c>
      <c r="B43" s="36" t="s">
        <v>584</v>
      </c>
      <c r="C43" s="23" t="s">
        <v>58</v>
      </c>
      <c r="D43" s="23" t="s">
        <v>59</v>
      </c>
      <c r="E43" s="4" t="s">
        <v>17</v>
      </c>
      <c r="F43" s="169">
        <v>388</v>
      </c>
      <c r="G43" s="169">
        <v>193</v>
      </c>
      <c r="H43" s="85">
        <f t="shared" si="1"/>
        <v>0.49742268041237114</v>
      </c>
      <c r="J43" s="83"/>
    </row>
    <row r="44" spans="1:10">
      <c r="A44" s="66">
        <v>42</v>
      </c>
      <c r="B44" s="36" t="s">
        <v>585</v>
      </c>
      <c r="C44" s="23" t="s">
        <v>58</v>
      </c>
      <c r="D44" s="23" t="s">
        <v>60</v>
      </c>
      <c r="E44" s="4" t="s">
        <v>17</v>
      </c>
      <c r="F44" s="169">
        <v>254</v>
      </c>
      <c r="G44" s="169">
        <v>150</v>
      </c>
      <c r="H44" s="85">
        <f t="shared" si="1"/>
        <v>0.59055118110236215</v>
      </c>
      <c r="J44" s="83"/>
    </row>
    <row r="45" spans="1:10" ht="14.25" customHeight="1">
      <c r="A45" s="66">
        <v>43</v>
      </c>
      <c r="B45" s="36" t="s">
        <v>586</v>
      </c>
      <c r="C45" s="23" t="s">
        <v>58</v>
      </c>
      <c r="D45" s="23" t="s">
        <v>61</v>
      </c>
      <c r="E45" s="4" t="s">
        <v>31</v>
      </c>
      <c r="F45" s="169">
        <v>324</v>
      </c>
      <c r="G45" s="169">
        <v>191</v>
      </c>
      <c r="H45" s="85">
        <f t="shared" si="1"/>
        <v>0.58950617283950613</v>
      </c>
      <c r="J45" s="83"/>
    </row>
    <row r="46" spans="1:10" ht="13.5" customHeight="1">
      <c r="A46" s="66">
        <v>44</v>
      </c>
      <c r="B46" s="36" t="s">
        <v>587</v>
      </c>
      <c r="C46" s="23" t="s">
        <v>58</v>
      </c>
      <c r="D46" s="23" t="s">
        <v>62</v>
      </c>
      <c r="E46" s="4" t="s">
        <v>31</v>
      </c>
      <c r="F46" s="169">
        <v>207</v>
      </c>
      <c r="G46" s="169">
        <v>111</v>
      </c>
      <c r="H46" s="85">
        <f t="shared" si="1"/>
        <v>0.53623188405797106</v>
      </c>
      <c r="J46" s="83"/>
    </row>
    <row r="47" spans="1:10">
      <c r="A47" s="66">
        <v>45</v>
      </c>
      <c r="B47" s="36" t="s">
        <v>588</v>
      </c>
      <c r="C47" s="23" t="s">
        <v>58</v>
      </c>
      <c r="D47" s="23" t="s">
        <v>63</v>
      </c>
      <c r="E47" s="4" t="s">
        <v>17</v>
      </c>
      <c r="F47" s="169">
        <v>188</v>
      </c>
      <c r="G47" s="169">
        <v>119</v>
      </c>
      <c r="H47" s="85">
        <f t="shared" si="1"/>
        <v>0.63297872340425532</v>
      </c>
      <c r="J47" s="83"/>
    </row>
    <row r="48" spans="1:10">
      <c r="A48" s="66">
        <v>46</v>
      </c>
      <c r="B48" s="36" t="s">
        <v>589</v>
      </c>
      <c r="C48" s="23" t="s">
        <v>58</v>
      </c>
      <c r="D48" s="23" t="s">
        <v>64</v>
      </c>
      <c r="E48" s="4" t="s">
        <v>17</v>
      </c>
      <c r="F48" s="169">
        <v>209</v>
      </c>
      <c r="G48" s="169">
        <v>118</v>
      </c>
      <c r="H48" s="85">
        <f t="shared" si="1"/>
        <v>0.56459330143540665</v>
      </c>
      <c r="J48" s="83"/>
    </row>
    <row r="49" spans="1:10" ht="13.5" customHeight="1">
      <c r="A49" s="66">
        <v>47</v>
      </c>
      <c r="B49" s="36" t="s">
        <v>590</v>
      </c>
      <c r="C49" s="23" t="s">
        <v>65</v>
      </c>
      <c r="D49" s="23" t="s">
        <v>66</v>
      </c>
      <c r="E49" s="4" t="s">
        <v>17</v>
      </c>
      <c r="F49" s="169">
        <v>219</v>
      </c>
      <c r="G49" s="169">
        <v>120</v>
      </c>
      <c r="H49" s="85">
        <f t="shared" si="1"/>
        <v>0.54794520547945202</v>
      </c>
      <c r="J49" s="83"/>
    </row>
    <row r="50" spans="1:10" ht="14.25" customHeight="1">
      <c r="A50" s="66">
        <v>48</v>
      </c>
      <c r="B50" s="36" t="s">
        <v>591</v>
      </c>
      <c r="C50" s="23" t="s">
        <v>65</v>
      </c>
      <c r="D50" s="23" t="s">
        <v>67</v>
      </c>
      <c r="E50" s="4" t="s">
        <v>31</v>
      </c>
      <c r="F50" s="169">
        <v>603</v>
      </c>
      <c r="G50" s="169">
        <v>287</v>
      </c>
      <c r="H50" s="85">
        <f t="shared" si="1"/>
        <v>0.47595356550580431</v>
      </c>
      <c r="J50" s="83"/>
    </row>
    <row r="51" spans="1:10">
      <c r="A51" s="66">
        <v>49</v>
      </c>
      <c r="B51" s="36" t="s">
        <v>592</v>
      </c>
      <c r="C51" s="23" t="s">
        <v>65</v>
      </c>
      <c r="D51" s="23" t="s">
        <v>68</v>
      </c>
      <c r="E51" s="4" t="s">
        <v>16</v>
      </c>
      <c r="F51" s="169">
        <v>2579</v>
      </c>
      <c r="G51" s="169">
        <v>1380</v>
      </c>
      <c r="H51" s="85">
        <f t="shared" si="1"/>
        <v>0.53509112058937569</v>
      </c>
      <c r="J51" s="83"/>
    </row>
    <row r="52" spans="1:10">
      <c r="A52" s="66">
        <v>50</v>
      </c>
      <c r="B52" s="36" t="s">
        <v>593</v>
      </c>
      <c r="C52" s="23" t="s">
        <v>65</v>
      </c>
      <c r="D52" s="23" t="s">
        <v>68</v>
      </c>
      <c r="E52" s="4" t="s">
        <v>17</v>
      </c>
      <c r="F52" s="169">
        <v>441</v>
      </c>
      <c r="G52" s="169">
        <v>240</v>
      </c>
      <c r="H52" s="85">
        <f t="shared" si="1"/>
        <v>0.54421768707482998</v>
      </c>
      <c r="J52" s="83"/>
    </row>
    <row r="53" spans="1:10" ht="15" customHeight="1">
      <c r="A53" s="66">
        <v>51</v>
      </c>
      <c r="B53" s="36" t="s">
        <v>594</v>
      </c>
      <c r="C53" s="23" t="s">
        <v>65</v>
      </c>
      <c r="D53" s="23" t="s">
        <v>69</v>
      </c>
      <c r="E53" s="4" t="s">
        <v>31</v>
      </c>
      <c r="F53" s="169">
        <v>436</v>
      </c>
      <c r="G53" s="169">
        <v>257</v>
      </c>
      <c r="H53" s="85">
        <f t="shared" si="1"/>
        <v>0.58944954128440363</v>
      </c>
      <c r="J53" s="83"/>
    </row>
    <row r="54" spans="1:10" ht="13.5" customHeight="1">
      <c r="A54" s="66">
        <v>52</v>
      </c>
      <c r="B54" s="36" t="s">
        <v>595</v>
      </c>
      <c r="C54" s="23" t="s">
        <v>65</v>
      </c>
      <c r="D54" s="23" t="s">
        <v>70</v>
      </c>
      <c r="E54" s="4" t="s">
        <v>31</v>
      </c>
      <c r="F54" s="169">
        <v>699</v>
      </c>
      <c r="G54" s="169">
        <v>386</v>
      </c>
      <c r="H54" s="85">
        <f t="shared" si="1"/>
        <v>0.55221745350500717</v>
      </c>
      <c r="J54" s="83"/>
    </row>
    <row r="55" spans="1:10" ht="15" customHeight="1">
      <c r="A55" s="66">
        <v>53</v>
      </c>
      <c r="B55" s="36" t="s">
        <v>596</v>
      </c>
      <c r="C55" s="23" t="s">
        <v>65</v>
      </c>
      <c r="D55" s="23" t="s">
        <v>71</v>
      </c>
      <c r="E55" s="4" t="s">
        <v>31</v>
      </c>
      <c r="F55" s="169">
        <v>360</v>
      </c>
      <c r="G55" s="169">
        <v>196</v>
      </c>
      <c r="H55" s="85">
        <f t="shared" si="1"/>
        <v>0.5444444444444444</v>
      </c>
      <c r="J55" s="83"/>
    </row>
    <row r="56" spans="1:10">
      <c r="A56" s="66">
        <v>54</v>
      </c>
      <c r="B56" s="36" t="s">
        <v>597</v>
      </c>
      <c r="C56" s="23" t="s">
        <v>65</v>
      </c>
      <c r="D56" s="23" t="s">
        <v>72</v>
      </c>
      <c r="E56" s="4" t="s">
        <v>17</v>
      </c>
      <c r="F56" s="169">
        <v>198</v>
      </c>
      <c r="G56" s="169">
        <v>101</v>
      </c>
      <c r="H56" s="85">
        <f t="shared" si="1"/>
        <v>0.51010101010101006</v>
      </c>
      <c r="J56" s="83"/>
    </row>
    <row r="57" spans="1:10" ht="13.5" customHeight="1">
      <c r="A57" s="66">
        <v>55</v>
      </c>
      <c r="B57" s="36" t="s">
        <v>598</v>
      </c>
      <c r="C57" s="23" t="s">
        <v>65</v>
      </c>
      <c r="D57" s="23" t="s">
        <v>73</v>
      </c>
      <c r="E57" s="4" t="s">
        <v>17</v>
      </c>
      <c r="F57" s="169">
        <v>340</v>
      </c>
      <c r="G57" s="169">
        <v>192</v>
      </c>
      <c r="H57" s="85">
        <f t="shared" si="1"/>
        <v>0.56470588235294117</v>
      </c>
      <c r="J57" s="83"/>
    </row>
    <row r="58" spans="1:10">
      <c r="A58" s="66">
        <v>56</v>
      </c>
      <c r="B58" s="36" t="s">
        <v>599</v>
      </c>
      <c r="C58" s="23" t="s">
        <v>74</v>
      </c>
      <c r="D58" s="23" t="s">
        <v>75</v>
      </c>
      <c r="E58" s="4" t="s">
        <v>31</v>
      </c>
      <c r="F58" s="169">
        <v>148</v>
      </c>
      <c r="G58" s="169">
        <v>83</v>
      </c>
      <c r="H58" s="85">
        <f t="shared" si="1"/>
        <v>0.56081081081081086</v>
      </c>
      <c r="J58" s="83"/>
    </row>
    <row r="59" spans="1:10">
      <c r="A59" s="66">
        <v>57</v>
      </c>
      <c r="B59" s="36" t="s">
        <v>600</v>
      </c>
      <c r="C59" s="23" t="s">
        <v>74</v>
      </c>
      <c r="D59" s="23" t="s">
        <v>76</v>
      </c>
      <c r="E59" s="4" t="s">
        <v>17</v>
      </c>
      <c r="F59" s="169">
        <v>92</v>
      </c>
      <c r="G59" s="169">
        <v>53</v>
      </c>
      <c r="H59" s="85">
        <f t="shared" si="1"/>
        <v>0.57608695652173914</v>
      </c>
      <c r="J59" s="83"/>
    </row>
    <row r="60" spans="1:10" ht="12.75" customHeight="1">
      <c r="A60" s="66">
        <v>58</v>
      </c>
      <c r="B60" s="36" t="s">
        <v>601</v>
      </c>
      <c r="C60" s="23" t="s">
        <v>74</v>
      </c>
      <c r="D60" s="23" t="s">
        <v>77</v>
      </c>
      <c r="E60" s="4" t="s">
        <v>31</v>
      </c>
      <c r="F60" s="169">
        <v>337</v>
      </c>
      <c r="G60" s="169">
        <v>207</v>
      </c>
      <c r="H60" s="85">
        <f t="shared" si="1"/>
        <v>0.6142433234421365</v>
      </c>
      <c r="J60" s="83"/>
    </row>
    <row r="61" spans="1:10">
      <c r="A61" s="66">
        <v>59</v>
      </c>
      <c r="B61" s="36" t="s">
        <v>602</v>
      </c>
      <c r="C61" s="23" t="s">
        <v>74</v>
      </c>
      <c r="D61" s="23" t="s">
        <v>78</v>
      </c>
      <c r="E61" s="4" t="s">
        <v>31</v>
      </c>
      <c r="F61" s="169">
        <v>292</v>
      </c>
      <c r="G61" s="169">
        <v>163</v>
      </c>
      <c r="H61" s="85">
        <f t="shared" si="1"/>
        <v>0.55821917808219179</v>
      </c>
      <c r="J61" s="83"/>
    </row>
    <row r="62" spans="1:10">
      <c r="A62" s="66">
        <v>60</v>
      </c>
      <c r="B62" s="36" t="s">
        <v>603</v>
      </c>
      <c r="C62" s="23" t="s">
        <v>74</v>
      </c>
      <c r="D62" s="23" t="s">
        <v>79</v>
      </c>
      <c r="E62" s="4" t="s">
        <v>16</v>
      </c>
      <c r="F62" s="169">
        <v>535</v>
      </c>
      <c r="G62" s="169">
        <v>277</v>
      </c>
      <c r="H62" s="85">
        <f t="shared" si="1"/>
        <v>0.51775700934579438</v>
      </c>
      <c r="J62" s="83"/>
    </row>
    <row r="63" spans="1:10">
      <c r="A63" s="66">
        <v>61</v>
      </c>
      <c r="B63" s="36" t="s">
        <v>604</v>
      </c>
      <c r="C63" s="23" t="s">
        <v>74</v>
      </c>
      <c r="D63" s="23" t="s">
        <v>79</v>
      </c>
      <c r="E63" s="4" t="s">
        <v>17</v>
      </c>
      <c r="F63" s="169">
        <v>426</v>
      </c>
      <c r="G63" s="169">
        <v>216</v>
      </c>
      <c r="H63" s="85">
        <f t="shared" si="1"/>
        <v>0.50704225352112675</v>
      </c>
      <c r="J63" s="83"/>
    </row>
    <row r="64" spans="1:10" ht="14.25" customHeight="1">
      <c r="A64" s="66">
        <v>62</v>
      </c>
      <c r="B64" s="36" t="s">
        <v>605</v>
      </c>
      <c r="C64" s="23" t="s">
        <v>74</v>
      </c>
      <c r="D64" s="23" t="s">
        <v>80</v>
      </c>
      <c r="E64" s="4" t="s">
        <v>31</v>
      </c>
      <c r="F64" s="169">
        <v>288</v>
      </c>
      <c r="G64" s="169">
        <v>138</v>
      </c>
      <c r="H64" s="85">
        <f t="shared" si="1"/>
        <v>0.47916666666666669</v>
      </c>
      <c r="J64" s="83"/>
    </row>
    <row r="65" spans="1:10">
      <c r="A65" s="66">
        <v>63</v>
      </c>
      <c r="B65" s="36" t="s">
        <v>606</v>
      </c>
      <c r="C65" s="23" t="s">
        <v>74</v>
      </c>
      <c r="D65" s="23" t="s">
        <v>81</v>
      </c>
      <c r="E65" s="4" t="s">
        <v>17</v>
      </c>
      <c r="F65" s="169">
        <v>182</v>
      </c>
      <c r="G65" s="169">
        <v>88</v>
      </c>
      <c r="H65" s="85">
        <f t="shared" si="1"/>
        <v>0.48351648351648352</v>
      </c>
      <c r="J65" s="83"/>
    </row>
    <row r="66" spans="1:10">
      <c r="A66" s="66">
        <v>64</v>
      </c>
      <c r="B66" s="36" t="s">
        <v>607</v>
      </c>
      <c r="C66" s="23" t="s">
        <v>74</v>
      </c>
      <c r="D66" s="23" t="s">
        <v>82</v>
      </c>
      <c r="E66" s="4" t="s">
        <v>17</v>
      </c>
      <c r="F66" s="169">
        <v>304</v>
      </c>
      <c r="G66" s="169">
        <v>176</v>
      </c>
      <c r="H66" s="85">
        <f t="shared" si="1"/>
        <v>0.57894736842105265</v>
      </c>
      <c r="J66" s="83"/>
    </row>
    <row r="67" spans="1:10">
      <c r="A67" s="66">
        <v>65</v>
      </c>
      <c r="B67" s="36" t="s">
        <v>608</v>
      </c>
      <c r="C67" s="23" t="s">
        <v>83</v>
      </c>
      <c r="D67" s="23" t="s">
        <v>84</v>
      </c>
      <c r="E67" s="4" t="s">
        <v>16</v>
      </c>
      <c r="F67" s="169">
        <v>3613</v>
      </c>
      <c r="G67" s="169">
        <v>1167</v>
      </c>
      <c r="H67" s="85">
        <f t="shared" ref="H67:H98" si="2">G67/F67</f>
        <v>0.32300027677830057</v>
      </c>
      <c r="J67" s="83"/>
    </row>
    <row r="68" spans="1:10">
      <c r="A68" s="66">
        <v>66</v>
      </c>
      <c r="B68" s="36" t="s">
        <v>609</v>
      </c>
      <c r="C68" s="23" t="s">
        <v>85</v>
      </c>
      <c r="D68" s="23" t="s">
        <v>86</v>
      </c>
      <c r="E68" s="4" t="s">
        <v>16</v>
      </c>
      <c r="F68" s="169">
        <v>3015</v>
      </c>
      <c r="G68" s="169">
        <v>1546</v>
      </c>
      <c r="H68" s="85">
        <f t="shared" si="2"/>
        <v>0.51276948590381421</v>
      </c>
      <c r="J68" s="83"/>
    </row>
    <row r="69" spans="1:10">
      <c r="A69" s="66">
        <v>67</v>
      </c>
      <c r="B69" s="36" t="s">
        <v>610</v>
      </c>
      <c r="C69" s="23" t="s">
        <v>87</v>
      </c>
      <c r="D69" s="23" t="s">
        <v>88</v>
      </c>
      <c r="E69" s="4" t="s">
        <v>16</v>
      </c>
      <c r="F69" s="169">
        <v>2938</v>
      </c>
      <c r="G69" s="169">
        <v>1205</v>
      </c>
      <c r="H69" s="85">
        <f t="shared" si="2"/>
        <v>0.410142954390742</v>
      </c>
      <c r="J69" s="83"/>
    </row>
    <row r="70" spans="1:10">
      <c r="A70" s="66">
        <v>68</v>
      </c>
      <c r="B70" s="36" t="s">
        <v>611</v>
      </c>
      <c r="C70" s="23" t="s">
        <v>89</v>
      </c>
      <c r="D70" s="23" t="s">
        <v>90</v>
      </c>
      <c r="E70" s="4" t="s">
        <v>16</v>
      </c>
      <c r="F70" s="169">
        <v>3625</v>
      </c>
      <c r="G70" s="169">
        <v>2285</v>
      </c>
      <c r="H70" s="85">
        <f t="shared" si="2"/>
        <v>0.63034482758620691</v>
      </c>
      <c r="J70" s="83"/>
    </row>
    <row r="71" spans="1:10">
      <c r="A71" s="66">
        <v>69</v>
      </c>
      <c r="B71" s="36" t="s">
        <v>612</v>
      </c>
      <c r="C71" s="23" t="s">
        <v>91</v>
      </c>
      <c r="D71" s="23" t="s">
        <v>92</v>
      </c>
      <c r="E71" s="4" t="s">
        <v>17</v>
      </c>
      <c r="F71" s="169">
        <v>168</v>
      </c>
      <c r="G71" s="169">
        <v>89</v>
      </c>
      <c r="H71" s="85">
        <f t="shared" si="2"/>
        <v>0.52976190476190477</v>
      </c>
      <c r="J71" s="83"/>
    </row>
    <row r="72" spans="1:10">
      <c r="A72" s="66">
        <v>70</v>
      </c>
      <c r="B72" s="36" t="s">
        <v>613</v>
      </c>
      <c r="C72" s="23" t="s">
        <v>91</v>
      </c>
      <c r="D72" s="23" t="s">
        <v>93</v>
      </c>
      <c r="E72" s="4" t="s">
        <v>17</v>
      </c>
      <c r="F72" s="169">
        <v>197</v>
      </c>
      <c r="G72" s="169">
        <v>109</v>
      </c>
      <c r="H72" s="85">
        <f t="shared" si="2"/>
        <v>0.5532994923857868</v>
      </c>
      <c r="J72" s="83"/>
    </row>
    <row r="73" spans="1:10" ht="14.25" customHeight="1">
      <c r="A73" s="66">
        <v>71</v>
      </c>
      <c r="B73" s="36" t="s">
        <v>614</v>
      </c>
      <c r="C73" s="23" t="s">
        <v>91</v>
      </c>
      <c r="D73" s="23" t="s">
        <v>94</v>
      </c>
      <c r="E73" s="4" t="s">
        <v>31</v>
      </c>
      <c r="F73" s="169">
        <v>756</v>
      </c>
      <c r="G73" s="169">
        <v>391</v>
      </c>
      <c r="H73" s="85">
        <f t="shared" si="2"/>
        <v>0.51719576719576721</v>
      </c>
      <c r="J73" s="83"/>
    </row>
    <row r="74" spans="1:10" ht="15" customHeight="1">
      <c r="A74" s="66">
        <v>72</v>
      </c>
      <c r="B74" s="36" t="s">
        <v>615</v>
      </c>
      <c r="C74" s="23" t="s">
        <v>91</v>
      </c>
      <c r="D74" s="23" t="s">
        <v>95</v>
      </c>
      <c r="E74" s="4" t="s">
        <v>31</v>
      </c>
      <c r="F74" s="169">
        <v>391</v>
      </c>
      <c r="G74" s="169">
        <v>221</v>
      </c>
      <c r="H74" s="85">
        <f t="shared" si="2"/>
        <v>0.56521739130434778</v>
      </c>
      <c r="J74" s="83"/>
    </row>
    <row r="75" spans="1:10" ht="15.75" customHeight="1">
      <c r="A75" s="66">
        <v>73</v>
      </c>
      <c r="B75" s="36" t="s">
        <v>616</v>
      </c>
      <c r="C75" s="23" t="s">
        <v>96</v>
      </c>
      <c r="D75" s="23" t="s">
        <v>97</v>
      </c>
      <c r="E75" s="4" t="s">
        <v>31</v>
      </c>
      <c r="F75" s="169">
        <v>429</v>
      </c>
      <c r="G75" s="169">
        <v>190</v>
      </c>
      <c r="H75" s="85">
        <f t="shared" si="2"/>
        <v>0.44289044289044288</v>
      </c>
      <c r="J75" s="83"/>
    </row>
    <row r="76" spans="1:10" ht="15.75" customHeight="1">
      <c r="A76" s="66">
        <v>74</v>
      </c>
      <c r="B76" s="36" t="s">
        <v>617</v>
      </c>
      <c r="C76" s="23" t="s">
        <v>96</v>
      </c>
      <c r="D76" s="23" t="s">
        <v>98</v>
      </c>
      <c r="E76" s="4" t="s">
        <v>31</v>
      </c>
      <c r="F76" s="169">
        <v>391</v>
      </c>
      <c r="G76" s="169">
        <v>214</v>
      </c>
      <c r="H76" s="85">
        <f t="shared" si="2"/>
        <v>0.54731457800511507</v>
      </c>
      <c r="J76" s="83"/>
    </row>
    <row r="77" spans="1:10" ht="15" customHeight="1">
      <c r="A77" s="66">
        <v>75</v>
      </c>
      <c r="B77" s="36" t="s">
        <v>618</v>
      </c>
      <c r="C77" s="23" t="s">
        <v>96</v>
      </c>
      <c r="D77" s="23" t="s">
        <v>99</v>
      </c>
      <c r="E77" s="4" t="s">
        <v>31</v>
      </c>
      <c r="F77" s="169">
        <v>1027</v>
      </c>
      <c r="G77" s="169">
        <v>560</v>
      </c>
      <c r="H77" s="85">
        <f t="shared" si="2"/>
        <v>0.54527750730282376</v>
      </c>
      <c r="J77" s="83"/>
    </row>
    <row r="78" spans="1:10">
      <c r="A78" s="66">
        <v>76</v>
      </c>
      <c r="B78" s="36" t="s">
        <v>619</v>
      </c>
      <c r="C78" s="23" t="s">
        <v>96</v>
      </c>
      <c r="D78" s="23" t="s">
        <v>100</v>
      </c>
      <c r="E78" s="4" t="s">
        <v>17</v>
      </c>
      <c r="F78" s="169">
        <v>265</v>
      </c>
      <c r="G78" s="169">
        <v>131</v>
      </c>
      <c r="H78" s="85">
        <f t="shared" si="2"/>
        <v>0.49433962264150944</v>
      </c>
      <c r="J78" s="83"/>
    </row>
    <row r="79" spans="1:10" ht="14.25" customHeight="1">
      <c r="A79" s="66">
        <v>77</v>
      </c>
      <c r="B79" s="36" t="s">
        <v>620</v>
      </c>
      <c r="C79" s="23" t="s">
        <v>96</v>
      </c>
      <c r="D79" s="23" t="s">
        <v>101</v>
      </c>
      <c r="E79" s="4" t="s">
        <v>31</v>
      </c>
      <c r="F79" s="169">
        <v>600</v>
      </c>
      <c r="G79" s="169">
        <v>261</v>
      </c>
      <c r="H79" s="85">
        <f t="shared" si="2"/>
        <v>0.435</v>
      </c>
      <c r="J79" s="83"/>
    </row>
    <row r="80" spans="1:10">
      <c r="A80" s="66">
        <v>78</v>
      </c>
      <c r="B80" s="36" t="s">
        <v>621</v>
      </c>
      <c r="C80" s="23" t="s">
        <v>102</v>
      </c>
      <c r="D80" s="23" t="s">
        <v>103</v>
      </c>
      <c r="E80" s="4" t="s">
        <v>17</v>
      </c>
      <c r="F80" s="169">
        <v>173</v>
      </c>
      <c r="G80" s="169">
        <v>115</v>
      </c>
      <c r="H80" s="85">
        <f t="shared" si="2"/>
        <v>0.66473988439306353</v>
      </c>
      <c r="J80" s="83"/>
    </row>
    <row r="81" spans="1:10">
      <c r="A81" s="66">
        <v>79</v>
      </c>
      <c r="B81" s="36" t="s">
        <v>622</v>
      </c>
      <c r="C81" s="23" t="s">
        <v>102</v>
      </c>
      <c r="D81" s="23" t="s">
        <v>104</v>
      </c>
      <c r="E81" s="4" t="s">
        <v>17</v>
      </c>
      <c r="F81" s="169">
        <v>304</v>
      </c>
      <c r="G81" s="169">
        <v>211</v>
      </c>
      <c r="H81" s="85">
        <f t="shared" si="2"/>
        <v>0.69407894736842102</v>
      </c>
      <c r="J81" s="83"/>
    </row>
    <row r="82" spans="1:10">
      <c r="A82" s="66">
        <v>80</v>
      </c>
      <c r="B82" s="36" t="s">
        <v>623</v>
      </c>
      <c r="C82" s="23" t="s">
        <v>102</v>
      </c>
      <c r="D82" s="23" t="s">
        <v>105</v>
      </c>
      <c r="E82" s="4" t="s">
        <v>17</v>
      </c>
      <c r="F82" s="169">
        <v>406</v>
      </c>
      <c r="G82" s="169">
        <v>272</v>
      </c>
      <c r="H82" s="85">
        <f t="shared" si="2"/>
        <v>0.66995073891625612</v>
      </c>
      <c r="J82" s="83"/>
    </row>
    <row r="83" spans="1:10" ht="13.5" customHeight="1">
      <c r="A83" s="66">
        <v>81</v>
      </c>
      <c r="B83" s="36" t="s">
        <v>624</v>
      </c>
      <c r="C83" s="23" t="s">
        <v>102</v>
      </c>
      <c r="D83" s="23" t="s">
        <v>106</v>
      </c>
      <c r="E83" s="4" t="s">
        <v>31</v>
      </c>
      <c r="F83" s="169">
        <v>460</v>
      </c>
      <c r="G83" s="169">
        <v>295</v>
      </c>
      <c r="H83" s="85">
        <f t="shared" si="2"/>
        <v>0.64130434782608692</v>
      </c>
      <c r="J83" s="83"/>
    </row>
    <row r="84" spans="1:10">
      <c r="A84" s="66">
        <v>82</v>
      </c>
      <c r="B84" s="36" t="s">
        <v>625</v>
      </c>
      <c r="C84" s="23" t="s">
        <v>102</v>
      </c>
      <c r="D84" s="23" t="s">
        <v>107</v>
      </c>
      <c r="E84" s="4" t="s">
        <v>16</v>
      </c>
      <c r="F84" s="169">
        <v>279</v>
      </c>
      <c r="G84" s="169">
        <v>169</v>
      </c>
      <c r="H84" s="85">
        <f t="shared" si="2"/>
        <v>0.60573476702508966</v>
      </c>
      <c r="J84" s="83"/>
    </row>
    <row r="85" spans="1:10">
      <c r="A85" s="66">
        <v>83</v>
      </c>
      <c r="B85" s="36" t="s">
        <v>626</v>
      </c>
      <c r="C85" s="23" t="s">
        <v>102</v>
      </c>
      <c r="D85" s="23" t="s">
        <v>107</v>
      </c>
      <c r="E85" s="4" t="s">
        <v>17</v>
      </c>
      <c r="F85" s="169">
        <v>166</v>
      </c>
      <c r="G85" s="169">
        <v>114</v>
      </c>
      <c r="H85" s="85">
        <f t="shared" si="2"/>
        <v>0.68674698795180722</v>
      </c>
      <c r="J85" s="83"/>
    </row>
    <row r="86" spans="1:10">
      <c r="A86" s="66">
        <v>84</v>
      </c>
      <c r="B86" s="36" t="s">
        <v>627</v>
      </c>
      <c r="C86" s="23" t="s">
        <v>102</v>
      </c>
      <c r="D86" s="23" t="s">
        <v>108</v>
      </c>
      <c r="E86" s="4" t="s">
        <v>17</v>
      </c>
      <c r="F86" s="169">
        <v>240</v>
      </c>
      <c r="G86" s="169">
        <v>159</v>
      </c>
      <c r="H86" s="85">
        <f t="shared" si="2"/>
        <v>0.66249999999999998</v>
      </c>
      <c r="J86" s="83"/>
    </row>
    <row r="87" spans="1:10">
      <c r="A87" s="66">
        <v>85</v>
      </c>
      <c r="B87" s="36" t="s">
        <v>628</v>
      </c>
      <c r="C87" s="23" t="s">
        <v>109</v>
      </c>
      <c r="D87" s="23" t="s">
        <v>110</v>
      </c>
      <c r="E87" s="4" t="s">
        <v>17</v>
      </c>
      <c r="F87" s="169">
        <v>185</v>
      </c>
      <c r="G87" s="169">
        <v>81</v>
      </c>
      <c r="H87" s="85">
        <f t="shared" si="2"/>
        <v>0.43783783783783786</v>
      </c>
      <c r="J87" s="83"/>
    </row>
    <row r="88" spans="1:10">
      <c r="A88" s="66">
        <v>86</v>
      </c>
      <c r="B88" s="36" t="s">
        <v>629</v>
      </c>
      <c r="C88" s="23" t="s">
        <v>109</v>
      </c>
      <c r="D88" s="23" t="s">
        <v>111</v>
      </c>
      <c r="E88" s="4" t="s">
        <v>17</v>
      </c>
      <c r="F88" s="169">
        <v>146</v>
      </c>
      <c r="G88" s="169">
        <v>69</v>
      </c>
      <c r="H88" s="85">
        <f t="shared" si="2"/>
        <v>0.4726027397260274</v>
      </c>
      <c r="J88" s="83"/>
    </row>
    <row r="89" spans="1:10">
      <c r="A89" s="66">
        <v>87</v>
      </c>
      <c r="B89" s="36" t="s">
        <v>630</v>
      </c>
      <c r="C89" s="23" t="s">
        <v>109</v>
      </c>
      <c r="D89" s="23" t="s">
        <v>112</v>
      </c>
      <c r="E89" s="4" t="s">
        <v>16</v>
      </c>
      <c r="F89" s="169">
        <v>562</v>
      </c>
      <c r="G89" s="169">
        <v>297</v>
      </c>
      <c r="H89" s="85">
        <f t="shared" si="2"/>
        <v>0.52846975088967973</v>
      </c>
      <c r="J89" s="83"/>
    </row>
    <row r="90" spans="1:10">
      <c r="A90" s="66">
        <v>88</v>
      </c>
      <c r="B90" s="36" t="s">
        <v>631</v>
      </c>
      <c r="C90" s="23" t="s">
        <v>109</v>
      </c>
      <c r="D90" s="23" t="s">
        <v>112</v>
      </c>
      <c r="E90" s="4" t="s">
        <v>17</v>
      </c>
      <c r="F90" s="169">
        <v>248</v>
      </c>
      <c r="G90" s="169">
        <v>119</v>
      </c>
      <c r="H90" s="85">
        <f t="shared" si="2"/>
        <v>0.47983870967741937</v>
      </c>
      <c r="J90" s="83"/>
    </row>
    <row r="91" spans="1:10">
      <c r="A91" s="66">
        <v>89</v>
      </c>
      <c r="B91" s="36" t="s">
        <v>632</v>
      </c>
      <c r="C91" s="23" t="s">
        <v>109</v>
      </c>
      <c r="D91" s="23" t="s">
        <v>113</v>
      </c>
      <c r="E91" s="4" t="s">
        <v>17</v>
      </c>
      <c r="F91" s="169">
        <v>184</v>
      </c>
      <c r="G91" s="169">
        <v>87</v>
      </c>
      <c r="H91" s="85">
        <f t="shared" si="2"/>
        <v>0.47282608695652173</v>
      </c>
      <c r="J91" s="83"/>
    </row>
    <row r="92" spans="1:10">
      <c r="A92" s="66">
        <v>90</v>
      </c>
      <c r="B92" s="36" t="s">
        <v>633</v>
      </c>
      <c r="C92" s="23" t="s">
        <v>109</v>
      </c>
      <c r="D92" s="23" t="s">
        <v>114</v>
      </c>
      <c r="E92" s="4" t="s">
        <v>17</v>
      </c>
      <c r="F92" s="169">
        <v>140</v>
      </c>
      <c r="G92" s="169">
        <v>81</v>
      </c>
      <c r="H92" s="85">
        <f t="shared" si="2"/>
        <v>0.57857142857142863</v>
      </c>
      <c r="J92" s="83"/>
    </row>
    <row r="93" spans="1:10" ht="15.75" customHeight="1">
      <c r="A93" s="66">
        <v>91</v>
      </c>
      <c r="B93" s="36" t="s">
        <v>634</v>
      </c>
      <c r="C93" s="23" t="s">
        <v>115</v>
      </c>
      <c r="D93" s="23" t="s">
        <v>116</v>
      </c>
      <c r="E93" s="4" t="s">
        <v>31</v>
      </c>
      <c r="F93" s="169">
        <v>292</v>
      </c>
      <c r="G93" s="169">
        <v>171</v>
      </c>
      <c r="H93" s="85">
        <f t="shared" si="2"/>
        <v>0.58561643835616439</v>
      </c>
      <c r="J93" s="83"/>
    </row>
    <row r="94" spans="1:10" ht="15" customHeight="1">
      <c r="A94" s="66">
        <v>92</v>
      </c>
      <c r="B94" s="36" t="s">
        <v>635</v>
      </c>
      <c r="C94" s="23" t="s">
        <v>115</v>
      </c>
      <c r="D94" s="23" t="s">
        <v>117</v>
      </c>
      <c r="E94" s="4" t="s">
        <v>31</v>
      </c>
      <c r="F94" s="169">
        <v>542</v>
      </c>
      <c r="G94" s="169">
        <v>319</v>
      </c>
      <c r="H94" s="85">
        <f t="shared" si="2"/>
        <v>0.58856088560885611</v>
      </c>
      <c r="J94" s="83"/>
    </row>
    <row r="95" spans="1:10">
      <c r="A95" s="66">
        <v>93</v>
      </c>
      <c r="B95" s="36" t="s">
        <v>636</v>
      </c>
      <c r="C95" s="23" t="s">
        <v>115</v>
      </c>
      <c r="D95" s="23" t="s">
        <v>118</v>
      </c>
      <c r="E95" s="4" t="s">
        <v>17</v>
      </c>
      <c r="F95" s="169">
        <v>226</v>
      </c>
      <c r="G95" s="169">
        <v>144</v>
      </c>
      <c r="H95" s="85">
        <f t="shared" si="2"/>
        <v>0.63716814159292035</v>
      </c>
      <c r="J95" s="83"/>
    </row>
    <row r="96" spans="1:10">
      <c r="A96" s="66">
        <v>94</v>
      </c>
      <c r="B96" s="36" t="s">
        <v>637</v>
      </c>
      <c r="C96" s="23" t="s">
        <v>115</v>
      </c>
      <c r="D96" s="23" t="s">
        <v>119</v>
      </c>
      <c r="E96" s="4" t="s">
        <v>31</v>
      </c>
      <c r="F96" s="169">
        <v>478</v>
      </c>
      <c r="G96" s="169">
        <v>282</v>
      </c>
      <c r="H96" s="85">
        <f t="shared" si="2"/>
        <v>0.58995815899581594</v>
      </c>
      <c r="J96" s="83"/>
    </row>
    <row r="97" spans="1:10">
      <c r="A97" s="66">
        <v>95</v>
      </c>
      <c r="B97" s="36" t="s">
        <v>638</v>
      </c>
      <c r="C97" s="23" t="s">
        <v>120</v>
      </c>
      <c r="D97" s="23" t="s">
        <v>121</v>
      </c>
      <c r="E97" s="4" t="s">
        <v>17</v>
      </c>
      <c r="F97" s="169">
        <v>128</v>
      </c>
      <c r="G97" s="169">
        <v>70</v>
      </c>
      <c r="H97" s="85">
        <f t="shared" si="2"/>
        <v>0.546875</v>
      </c>
      <c r="J97" s="83"/>
    </row>
    <row r="98" spans="1:10">
      <c r="A98" s="66">
        <v>96</v>
      </c>
      <c r="B98" s="36" t="s">
        <v>639</v>
      </c>
      <c r="C98" s="23" t="s">
        <v>120</v>
      </c>
      <c r="D98" s="23" t="s">
        <v>122</v>
      </c>
      <c r="E98" s="4" t="s">
        <v>17</v>
      </c>
      <c r="F98" s="169">
        <v>144</v>
      </c>
      <c r="G98" s="169">
        <v>79</v>
      </c>
      <c r="H98" s="85">
        <f t="shared" si="2"/>
        <v>0.54861111111111116</v>
      </c>
      <c r="J98" s="83"/>
    </row>
    <row r="99" spans="1:10">
      <c r="A99" s="66">
        <v>97</v>
      </c>
      <c r="B99" s="36" t="s">
        <v>640</v>
      </c>
      <c r="C99" s="23" t="s">
        <v>120</v>
      </c>
      <c r="D99" s="23" t="s">
        <v>123</v>
      </c>
      <c r="E99" s="4" t="s">
        <v>17</v>
      </c>
      <c r="F99" s="169">
        <v>109</v>
      </c>
      <c r="G99" s="169">
        <v>52</v>
      </c>
      <c r="H99" s="85">
        <f t="shared" ref="H99:H130" si="3">G99/F99</f>
        <v>0.47706422018348627</v>
      </c>
      <c r="J99" s="83"/>
    </row>
    <row r="100" spans="1:10">
      <c r="A100" s="66">
        <v>98</v>
      </c>
      <c r="B100" s="36" t="s">
        <v>641</v>
      </c>
      <c r="C100" s="23" t="s">
        <v>120</v>
      </c>
      <c r="D100" s="23" t="s">
        <v>124</v>
      </c>
      <c r="E100" s="4" t="s">
        <v>17</v>
      </c>
      <c r="F100" s="169">
        <v>168</v>
      </c>
      <c r="G100" s="169">
        <v>78</v>
      </c>
      <c r="H100" s="85">
        <f t="shared" si="3"/>
        <v>0.4642857142857143</v>
      </c>
      <c r="J100" s="83"/>
    </row>
    <row r="101" spans="1:10">
      <c r="A101" s="66">
        <v>99</v>
      </c>
      <c r="B101" s="36" t="s">
        <v>642</v>
      </c>
      <c r="C101" s="23" t="s">
        <v>120</v>
      </c>
      <c r="D101" s="23" t="s">
        <v>125</v>
      </c>
      <c r="E101" s="4" t="s">
        <v>17</v>
      </c>
      <c r="F101" s="169">
        <v>67</v>
      </c>
      <c r="G101" s="169">
        <v>32</v>
      </c>
      <c r="H101" s="85">
        <f t="shared" si="3"/>
        <v>0.47761194029850745</v>
      </c>
      <c r="J101" s="83"/>
    </row>
    <row r="102" spans="1:10">
      <c r="A102" s="66">
        <v>100</v>
      </c>
      <c r="B102" s="36" t="s">
        <v>643</v>
      </c>
      <c r="C102" s="23" t="s">
        <v>120</v>
      </c>
      <c r="D102" s="23" t="s">
        <v>126</v>
      </c>
      <c r="E102" s="4" t="s">
        <v>31</v>
      </c>
      <c r="F102" s="169">
        <v>356</v>
      </c>
      <c r="G102" s="169">
        <v>208</v>
      </c>
      <c r="H102" s="85">
        <f t="shared" si="3"/>
        <v>0.5842696629213483</v>
      </c>
      <c r="J102" s="83"/>
    </row>
    <row r="103" spans="1:10">
      <c r="A103" s="66">
        <v>101</v>
      </c>
      <c r="B103" s="36" t="s">
        <v>644</v>
      </c>
      <c r="C103" s="23" t="s">
        <v>120</v>
      </c>
      <c r="D103" s="23" t="s">
        <v>127</v>
      </c>
      <c r="E103" s="4" t="s">
        <v>17</v>
      </c>
      <c r="F103" s="169">
        <v>96</v>
      </c>
      <c r="G103" s="169">
        <v>41</v>
      </c>
      <c r="H103" s="85">
        <f t="shared" si="3"/>
        <v>0.42708333333333331</v>
      </c>
      <c r="J103" s="83"/>
    </row>
    <row r="104" spans="1:10">
      <c r="A104" s="66">
        <v>102</v>
      </c>
      <c r="B104" s="36" t="s">
        <v>645</v>
      </c>
      <c r="C104" s="23" t="s">
        <v>120</v>
      </c>
      <c r="D104" s="23" t="s">
        <v>128</v>
      </c>
      <c r="E104" s="4" t="s">
        <v>31</v>
      </c>
      <c r="F104" s="169">
        <v>141</v>
      </c>
      <c r="G104" s="169">
        <v>62</v>
      </c>
      <c r="H104" s="85">
        <f t="shared" si="3"/>
        <v>0.43971631205673761</v>
      </c>
      <c r="J104" s="83"/>
    </row>
    <row r="105" spans="1:10">
      <c r="A105" s="66">
        <v>103</v>
      </c>
      <c r="B105" s="36" t="s">
        <v>646</v>
      </c>
      <c r="C105" s="23" t="s">
        <v>120</v>
      </c>
      <c r="D105" s="23" t="s">
        <v>129</v>
      </c>
      <c r="E105" s="4" t="s">
        <v>31</v>
      </c>
      <c r="F105" s="169">
        <v>646</v>
      </c>
      <c r="G105" s="169">
        <v>296</v>
      </c>
      <c r="H105" s="85">
        <f t="shared" si="3"/>
        <v>0.45820433436532509</v>
      </c>
      <c r="J105" s="83"/>
    </row>
    <row r="106" spans="1:10">
      <c r="A106" s="66">
        <v>104</v>
      </c>
      <c r="B106" s="36" t="s">
        <v>647</v>
      </c>
      <c r="C106" s="23" t="s">
        <v>120</v>
      </c>
      <c r="D106" s="23" t="s">
        <v>130</v>
      </c>
      <c r="E106" s="4" t="s">
        <v>17</v>
      </c>
      <c r="F106" s="169">
        <v>65</v>
      </c>
      <c r="G106" s="169">
        <v>37</v>
      </c>
      <c r="H106" s="85">
        <f t="shared" si="3"/>
        <v>0.56923076923076921</v>
      </c>
      <c r="J106" s="83"/>
    </row>
    <row r="107" spans="1:10">
      <c r="A107" s="66">
        <v>105</v>
      </c>
      <c r="B107" s="36" t="s">
        <v>648</v>
      </c>
      <c r="C107" s="23" t="s">
        <v>120</v>
      </c>
      <c r="D107" s="23" t="s">
        <v>131</v>
      </c>
      <c r="E107" s="4" t="s">
        <v>17</v>
      </c>
      <c r="F107" s="169">
        <v>208</v>
      </c>
      <c r="G107" s="169">
        <v>126</v>
      </c>
      <c r="H107" s="85">
        <f t="shared" si="3"/>
        <v>0.60576923076923073</v>
      </c>
      <c r="J107" s="83"/>
    </row>
    <row r="108" spans="1:10">
      <c r="A108" s="66">
        <v>106</v>
      </c>
      <c r="B108" s="36" t="s">
        <v>649</v>
      </c>
      <c r="C108" s="23" t="s">
        <v>132</v>
      </c>
      <c r="D108" s="23" t="s">
        <v>133</v>
      </c>
      <c r="E108" s="4" t="s">
        <v>16</v>
      </c>
      <c r="F108" s="169">
        <v>500</v>
      </c>
      <c r="G108" s="169">
        <v>232</v>
      </c>
      <c r="H108" s="85">
        <f t="shared" si="3"/>
        <v>0.46400000000000002</v>
      </c>
      <c r="J108" s="83"/>
    </row>
    <row r="109" spans="1:10">
      <c r="A109" s="66">
        <v>107</v>
      </c>
      <c r="B109" s="36" t="s">
        <v>650</v>
      </c>
      <c r="C109" s="23" t="s">
        <v>132</v>
      </c>
      <c r="D109" s="23" t="s">
        <v>133</v>
      </c>
      <c r="E109" s="4" t="s">
        <v>17</v>
      </c>
      <c r="F109" s="169">
        <v>250</v>
      </c>
      <c r="G109" s="169">
        <v>87</v>
      </c>
      <c r="H109" s="85">
        <f t="shared" si="3"/>
        <v>0.34799999999999998</v>
      </c>
      <c r="J109" s="83"/>
    </row>
    <row r="110" spans="1:10">
      <c r="A110" s="66">
        <v>108</v>
      </c>
      <c r="B110" s="36" t="s">
        <v>651</v>
      </c>
      <c r="C110" s="23" t="s">
        <v>132</v>
      </c>
      <c r="D110" s="23" t="s">
        <v>134</v>
      </c>
      <c r="E110" s="4" t="s">
        <v>17</v>
      </c>
      <c r="F110" s="169">
        <v>329</v>
      </c>
      <c r="G110" s="169">
        <v>158</v>
      </c>
      <c r="H110" s="85">
        <f t="shared" si="3"/>
        <v>0.48024316109422494</v>
      </c>
      <c r="J110" s="83"/>
    </row>
    <row r="111" spans="1:10">
      <c r="A111" s="66">
        <v>109</v>
      </c>
      <c r="B111" s="36" t="s">
        <v>652</v>
      </c>
      <c r="C111" s="23" t="s">
        <v>132</v>
      </c>
      <c r="D111" s="23" t="s">
        <v>135</v>
      </c>
      <c r="E111" s="4" t="s">
        <v>17</v>
      </c>
      <c r="F111" s="169">
        <v>464</v>
      </c>
      <c r="G111" s="169">
        <v>213</v>
      </c>
      <c r="H111" s="85">
        <f t="shared" si="3"/>
        <v>0.45905172413793105</v>
      </c>
      <c r="J111" s="83"/>
    </row>
    <row r="112" spans="1:10">
      <c r="A112" s="66">
        <v>110</v>
      </c>
      <c r="B112" s="36" t="s">
        <v>653</v>
      </c>
      <c r="C112" s="23" t="s">
        <v>132</v>
      </c>
      <c r="D112" s="23" t="s">
        <v>136</v>
      </c>
      <c r="E112" s="4" t="s">
        <v>17</v>
      </c>
      <c r="F112" s="169">
        <v>165</v>
      </c>
      <c r="G112" s="169">
        <v>62</v>
      </c>
      <c r="H112" s="85">
        <f t="shared" si="3"/>
        <v>0.37575757575757573</v>
      </c>
      <c r="J112" s="83"/>
    </row>
    <row r="113" spans="1:10">
      <c r="A113" s="66">
        <v>111</v>
      </c>
      <c r="B113" s="36" t="s">
        <v>654</v>
      </c>
      <c r="C113" s="23" t="s">
        <v>132</v>
      </c>
      <c r="D113" s="23" t="s">
        <v>137</v>
      </c>
      <c r="E113" s="4" t="s">
        <v>17</v>
      </c>
      <c r="F113" s="169">
        <v>227</v>
      </c>
      <c r="G113" s="169">
        <v>86</v>
      </c>
      <c r="H113" s="85">
        <f t="shared" si="3"/>
        <v>0.3788546255506608</v>
      </c>
      <c r="J113" s="83"/>
    </row>
    <row r="114" spans="1:10">
      <c r="A114" s="66">
        <v>112</v>
      </c>
      <c r="B114" s="36" t="s">
        <v>655</v>
      </c>
      <c r="C114" s="23" t="s">
        <v>132</v>
      </c>
      <c r="D114" s="23" t="s">
        <v>138</v>
      </c>
      <c r="E114" s="4" t="s">
        <v>17</v>
      </c>
      <c r="F114" s="169">
        <v>469</v>
      </c>
      <c r="G114" s="169">
        <v>207</v>
      </c>
      <c r="H114" s="85">
        <f t="shared" si="3"/>
        <v>0.44136460554371004</v>
      </c>
      <c r="J114" s="83"/>
    </row>
    <row r="115" spans="1:10">
      <c r="A115" s="66">
        <v>113</v>
      </c>
      <c r="B115" s="36" t="s">
        <v>656</v>
      </c>
      <c r="C115" s="23" t="s">
        <v>132</v>
      </c>
      <c r="D115" s="23" t="s">
        <v>139</v>
      </c>
      <c r="E115" s="4" t="s">
        <v>17</v>
      </c>
      <c r="F115" s="169">
        <v>115</v>
      </c>
      <c r="G115" s="169">
        <v>46</v>
      </c>
      <c r="H115" s="85">
        <f t="shared" si="3"/>
        <v>0.4</v>
      </c>
      <c r="J115" s="83"/>
    </row>
    <row r="116" spans="1:10">
      <c r="A116" s="66">
        <v>114</v>
      </c>
      <c r="B116" s="36" t="s">
        <v>657</v>
      </c>
      <c r="C116" s="23" t="s">
        <v>132</v>
      </c>
      <c r="D116" s="23" t="s">
        <v>140</v>
      </c>
      <c r="E116" s="4" t="s">
        <v>17</v>
      </c>
      <c r="F116" s="169">
        <v>319</v>
      </c>
      <c r="G116" s="169">
        <v>158</v>
      </c>
      <c r="H116" s="85">
        <f t="shared" si="3"/>
        <v>0.4952978056426332</v>
      </c>
      <c r="J116" s="83"/>
    </row>
    <row r="117" spans="1:10">
      <c r="A117" s="66">
        <v>115</v>
      </c>
      <c r="B117" s="36" t="s">
        <v>658</v>
      </c>
      <c r="C117" s="23" t="s">
        <v>141</v>
      </c>
      <c r="D117" s="23" t="s">
        <v>142</v>
      </c>
      <c r="E117" s="4" t="s">
        <v>17</v>
      </c>
      <c r="F117" s="169">
        <v>227</v>
      </c>
      <c r="G117" s="169">
        <v>125</v>
      </c>
      <c r="H117" s="85">
        <f t="shared" si="3"/>
        <v>0.5506607929515418</v>
      </c>
      <c r="J117" s="83"/>
    </row>
    <row r="118" spans="1:10">
      <c r="A118" s="66">
        <v>116</v>
      </c>
      <c r="B118" s="36" t="s">
        <v>659</v>
      </c>
      <c r="C118" s="23" t="s">
        <v>141</v>
      </c>
      <c r="D118" s="23" t="s">
        <v>143</v>
      </c>
      <c r="E118" s="4" t="s">
        <v>17</v>
      </c>
      <c r="F118" s="169">
        <v>189</v>
      </c>
      <c r="G118" s="169">
        <v>108</v>
      </c>
      <c r="H118" s="85">
        <f t="shared" si="3"/>
        <v>0.5714285714285714</v>
      </c>
      <c r="J118" s="83"/>
    </row>
    <row r="119" spans="1:10">
      <c r="A119" s="66">
        <v>117</v>
      </c>
      <c r="B119" s="36" t="s">
        <v>660</v>
      </c>
      <c r="C119" s="23" t="s">
        <v>141</v>
      </c>
      <c r="D119" s="23" t="s">
        <v>144</v>
      </c>
      <c r="E119" s="4" t="s">
        <v>17</v>
      </c>
      <c r="F119" s="169">
        <v>165</v>
      </c>
      <c r="G119" s="169">
        <v>95</v>
      </c>
      <c r="H119" s="85">
        <f t="shared" si="3"/>
        <v>0.5757575757575758</v>
      </c>
      <c r="J119" s="83"/>
    </row>
    <row r="120" spans="1:10">
      <c r="A120" s="66">
        <v>118</v>
      </c>
      <c r="B120" s="36" t="s">
        <v>661</v>
      </c>
      <c r="C120" s="23" t="s">
        <v>141</v>
      </c>
      <c r="D120" s="23" t="s">
        <v>145</v>
      </c>
      <c r="E120" s="4" t="s">
        <v>17</v>
      </c>
      <c r="F120" s="169">
        <v>178</v>
      </c>
      <c r="G120" s="169">
        <v>97</v>
      </c>
      <c r="H120" s="85">
        <f t="shared" si="3"/>
        <v>0.5449438202247191</v>
      </c>
      <c r="J120" s="83"/>
    </row>
    <row r="121" spans="1:10">
      <c r="A121" s="66">
        <v>119</v>
      </c>
      <c r="B121" s="36" t="s">
        <v>662</v>
      </c>
      <c r="C121" s="23" t="s">
        <v>141</v>
      </c>
      <c r="D121" s="23" t="s">
        <v>146</v>
      </c>
      <c r="E121" s="4" t="s">
        <v>17</v>
      </c>
      <c r="F121" s="169">
        <v>209</v>
      </c>
      <c r="G121" s="169">
        <v>106</v>
      </c>
      <c r="H121" s="85">
        <f t="shared" si="3"/>
        <v>0.50717703349282295</v>
      </c>
      <c r="J121" s="83"/>
    </row>
    <row r="122" spans="1:10">
      <c r="A122" s="66">
        <v>120</v>
      </c>
      <c r="B122" s="36" t="s">
        <v>663</v>
      </c>
      <c r="C122" s="23" t="s">
        <v>141</v>
      </c>
      <c r="D122" s="23" t="s">
        <v>147</v>
      </c>
      <c r="E122" s="4" t="s">
        <v>31</v>
      </c>
      <c r="F122" s="169">
        <v>782</v>
      </c>
      <c r="G122" s="169">
        <v>434</v>
      </c>
      <c r="H122" s="85">
        <f t="shared" si="3"/>
        <v>0.55498721227621484</v>
      </c>
      <c r="J122" s="83"/>
    </row>
    <row r="123" spans="1:10">
      <c r="A123" s="66">
        <v>121</v>
      </c>
      <c r="B123" s="36" t="s">
        <v>664</v>
      </c>
      <c r="C123" s="23" t="s">
        <v>148</v>
      </c>
      <c r="D123" s="23" t="s">
        <v>149</v>
      </c>
      <c r="E123" s="4" t="s">
        <v>17</v>
      </c>
      <c r="F123" s="169">
        <v>122</v>
      </c>
      <c r="G123" s="169">
        <v>78</v>
      </c>
      <c r="H123" s="85">
        <f t="shared" si="3"/>
        <v>0.63934426229508201</v>
      </c>
      <c r="J123" s="83"/>
    </row>
    <row r="124" spans="1:10">
      <c r="A124" s="66">
        <v>122</v>
      </c>
      <c r="B124" s="36" t="s">
        <v>665</v>
      </c>
      <c r="C124" s="23" t="s">
        <v>148</v>
      </c>
      <c r="D124" s="23" t="s">
        <v>150</v>
      </c>
      <c r="E124" s="4" t="s">
        <v>17</v>
      </c>
      <c r="F124" s="169">
        <v>129</v>
      </c>
      <c r="G124" s="169">
        <v>84</v>
      </c>
      <c r="H124" s="85">
        <f t="shared" si="3"/>
        <v>0.65116279069767447</v>
      </c>
      <c r="J124" s="83"/>
    </row>
    <row r="125" spans="1:10">
      <c r="A125" s="66">
        <v>123</v>
      </c>
      <c r="B125" s="36" t="s">
        <v>666</v>
      </c>
      <c r="C125" s="23" t="s">
        <v>148</v>
      </c>
      <c r="D125" s="23" t="s">
        <v>151</v>
      </c>
      <c r="E125" s="4" t="s">
        <v>17</v>
      </c>
      <c r="F125" s="169">
        <v>158</v>
      </c>
      <c r="G125" s="169">
        <v>92</v>
      </c>
      <c r="H125" s="85">
        <f t="shared" si="3"/>
        <v>0.58227848101265822</v>
      </c>
      <c r="J125" s="83"/>
    </row>
    <row r="126" spans="1:10">
      <c r="A126" s="66">
        <v>124</v>
      </c>
      <c r="B126" s="36" t="s">
        <v>667</v>
      </c>
      <c r="C126" s="23" t="s">
        <v>148</v>
      </c>
      <c r="D126" s="23" t="s">
        <v>152</v>
      </c>
      <c r="E126" s="4" t="s">
        <v>17</v>
      </c>
      <c r="F126" s="169">
        <v>329</v>
      </c>
      <c r="G126" s="169">
        <v>200</v>
      </c>
      <c r="H126" s="85">
        <f t="shared" si="3"/>
        <v>0.60790273556231</v>
      </c>
      <c r="J126" s="83"/>
    </row>
    <row r="127" spans="1:10">
      <c r="A127" s="66">
        <v>125</v>
      </c>
      <c r="B127" s="36" t="s">
        <v>668</v>
      </c>
      <c r="C127" s="23" t="s">
        <v>148</v>
      </c>
      <c r="D127" s="23" t="s">
        <v>153</v>
      </c>
      <c r="E127" s="4" t="s">
        <v>16</v>
      </c>
      <c r="F127" s="169">
        <v>501</v>
      </c>
      <c r="G127" s="169">
        <v>301</v>
      </c>
      <c r="H127" s="85">
        <f t="shared" si="3"/>
        <v>0.60079840319361277</v>
      </c>
      <c r="J127" s="83"/>
    </row>
    <row r="128" spans="1:10">
      <c r="A128" s="66">
        <v>126</v>
      </c>
      <c r="B128" s="36" t="s">
        <v>669</v>
      </c>
      <c r="C128" s="23" t="s">
        <v>154</v>
      </c>
      <c r="D128" s="23" t="s">
        <v>155</v>
      </c>
      <c r="E128" s="4" t="s">
        <v>17</v>
      </c>
      <c r="F128" s="169">
        <v>187</v>
      </c>
      <c r="G128" s="169">
        <v>133</v>
      </c>
      <c r="H128" s="85">
        <f t="shared" si="3"/>
        <v>0.71122994652406413</v>
      </c>
      <c r="J128" s="83"/>
    </row>
    <row r="129" spans="1:10">
      <c r="A129" s="66">
        <v>127</v>
      </c>
      <c r="B129" s="36" t="s">
        <v>670</v>
      </c>
      <c r="C129" s="23" t="s">
        <v>154</v>
      </c>
      <c r="D129" s="23" t="s">
        <v>156</v>
      </c>
      <c r="E129" s="4" t="s">
        <v>17</v>
      </c>
      <c r="F129" s="169">
        <v>258</v>
      </c>
      <c r="G129" s="169">
        <v>199</v>
      </c>
      <c r="H129" s="85">
        <f t="shared" si="3"/>
        <v>0.77131782945736438</v>
      </c>
      <c r="J129" s="83"/>
    </row>
    <row r="130" spans="1:10">
      <c r="A130" s="66">
        <v>128</v>
      </c>
      <c r="B130" s="36" t="s">
        <v>671</v>
      </c>
      <c r="C130" s="23" t="s">
        <v>154</v>
      </c>
      <c r="D130" s="23" t="s">
        <v>157</v>
      </c>
      <c r="E130" s="4" t="s">
        <v>31</v>
      </c>
      <c r="F130" s="169">
        <v>446</v>
      </c>
      <c r="G130" s="169">
        <v>308</v>
      </c>
      <c r="H130" s="85">
        <f t="shared" si="3"/>
        <v>0.6905829596412556</v>
      </c>
      <c r="J130" s="83"/>
    </row>
    <row r="131" spans="1:10">
      <c r="A131" s="66">
        <v>129</v>
      </c>
      <c r="B131" s="36" t="s">
        <v>672</v>
      </c>
      <c r="C131" s="23" t="s">
        <v>154</v>
      </c>
      <c r="D131" s="23" t="s">
        <v>158</v>
      </c>
      <c r="E131" s="4" t="s">
        <v>17</v>
      </c>
      <c r="F131" s="169">
        <v>360</v>
      </c>
      <c r="G131" s="169">
        <v>248</v>
      </c>
      <c r="H131" s="85">
        <f t="shared" ref="H131:H146" si="4">G131/F131</f>
        <v>0.68888888888888888</v>
      </c>
      <c r="J131" s="83"/>
    </row>
    <row r="132" spans="1:10">
      <c r="A132" s="66">
        <v>130</v>
      </c>
      <c r="B132" s="36" t="s">
        <v>673</v>
      </c>
      <c r="C132" s="23" t="s">
        <v>154</v>
      </c>
      <c r="D132" s="23" t="s">
        <v>159</v>
      </c>
      <c r="E132" s="4" t="s">
        <v>31</v>
      </c>
      <c r="F132" s="169">
        <v>284</v>
      </c>
      <c r="G132" s="169">
        <v>204</v>
      </c>
      <c r="H132" s="85">
        <f t="shared" si="4"/>
        <v>0.71830985915492962</v>
      </c>
      <c r="J132" s="83"/>
    </row>
    <row r="133" spans="1:10">
      <c r="A133" s="66">
        <v>131</v>
      </c>
      <c r="B133" s="36" t="s">
        <v>674</v>
      </c>
      <c r="C133" s="23" t="s">
        <v>154</v>
      </c>
      <c r="D133" s="23" t="s">
        <v>160</v>
      </c>
      <c r="E133" s="4" t="s">
        <v>17</v>
      </c>
      <c r="F133" s="169">
        <v>318</v>
      </c>
      <c r="G133" s="169">
        <v>202</v>
      </c>
      <c r="H133" s="85">
        <f t="shared" si="4"/>
        <v>0.63522012578616349</v>
      </c>
      <c r="J133" s="83"/>
    </row>
    <row r="134" spans="1:10">
      <c r="A134" s="66">
        <v>132</v>
      </c>
      <c r="B134" s="36" t="s">
        <v>675</v>
      </c>
      <c r="C134" s="23" t="s">
        <v>154</v>
      </c>
      <c r="D134" s="23" t="s">
        <v>161</v>
      </c>
      <c r="E134" s="4" t="s">
        <v>31</v>
      </c>
      <c r="F134" s="169">
        <v>463</v>
      </c>
      <c r="G134" s="169">
        <v>333</v>
      </c>
      <c r="H134" s="85">
        <f t="shared" si="4"/>
        <v>0.71922246220302377</v>
      </c>
      <c r="J134" s="83"/>
    </row>
    <row r="135" spans="1:10">
      <c r="A135" s="66">
        <v>133</v>
      </c>
      <c r="B135" s="36" t="s">
        <v>676</v>
      </c>
      <c r="C135" s="23" t="s">
        <v>154</v>
      </c>
      <c r="D135" s="23" t="s">
        <v>162</v>
      </c>
      <c r="E135" s="4" t="s">
        <v>16</v>
      </c>
      <c r="F135" s="169">
        <v>158</v>
      </c>
      <c r="G135" s="169">
        <v>88</v>
      </c>
      <c r="H135" s="85">
        <f t="shared" si="4"/>
        <v>0.55696202531645567</v>
      </c>
      <c r="J135" s="83"/>
    </row>
    <row r="136" spans="1:10">
      <c r="A136" s="66">
        <v>134</v>
      </c>
      <c r="B136" s="36" t="s">
        <v>677</v>
      </c>
      <c r="C136" s="23" t="s">
        <v>154</v>
      </c>
      <c r="D136" s="23" t="s">
        <v>162</v>
      </c>
      <c r="E136" s="4" t="s">
        <v>17</v>
      </c>
      <c r="F136" s="169">
        <v>159</v>
      </c>
      <c r="G136" s="169">
        <v>100</v>
      </c>
      <c r="H136" s="85">
        <f t="shared" si="4"/>
        <v>0.62893081761006286</v>
      </c>
      <c r="J136" s="83"/>
    </row>
    <row r="137" spans="1:10">
      <c r="A137" s="66">
        <v>135</v>
      </c>
      <c r="B137" s="36" t="s">
        <v>678</v>
      </c>
      <c r="C137" s="23" t="s">
        <v>154</v>
      </c>
      <c r="D137" s="23" t="s">
        <v>163</v>
      </c>
      <c r="E137" s="4" t="s">
        <v>17</v>
      </c>
      <c r="F137" s="169">
        <v>177</v>
      </c>
      <c r="G137" s="169">
        <v>110</v>
      </c>
      <c r="H137" s="85">
        <f t="shared" si="4"/>
        <v>0.62146892655367236</v>
      </c>
      <c r="J137" s="83"/>
    </row>
    <row r="138" spans="1:10">
      <c r="A138" s="66">
        <v>136</v>
      </c>
      <c r="B138" s="36" t="s">
        <v>679</v>
      </c>
      <c r="C138" s="23" t="s">
        <v>154</v>
      </c>
      <c r="D138" s="23" t="s">
        <v>164</v>
      </c>
      <c r="E138" s="4" t="s">
        <v>31</v>
      </c>
      <c r="F138" s="169">
        <v>340</v>
      </c>
      <c r="G138" s="169">
        <v>252</v>
      </c>
      <c r="H138" s="85">
        <f t="shared" si="4"/>
        <v>0.74117647058823533</v>
      </c>
      <c r="J138" s="83"/>
    </row>
    <row r="139" spans="1:10">
      <c r="A139" s="66">
        <v>137</v>
      </c>
      <c r="B139" s="36" t="s">
        <v>680</v>
      </c>
      <c r="C139" s="23" t="s">
        <v>154</v>
      </c>
      <c r="D139" s="23" t="s">
        <v>165</v>
      </c>
      <c r="E139" s="4" t="s">
        <v>31</v>
      </c>
      <c r="F139" s="169">
        <v>501</v>
      </c>
      <c r="G139" s="169">
        <v>379</v>
      </c>
      <c r="H139" s="85">
        <f t="shared" si="4"/>
        <v>0.7564870259481038</v>
      </c>
      <c r="J139" s="83"/>
    </row>
    <row r="140" spans="1:10">
      <c r="A140" s="66">
        <v>138</v>
      </c>
      <c r="B140" s="36" t="s">
        <v>681</v>
      </c>
      <c r="C140" s="23" t="s">
        <v>154</v>
      </c>
      <c r="D140" s="23" t="s">
        <v>166</v>
      </c>
      <c r="E140" s="4" t="s">
        <v>17</v>
      </c>
      <c r="F140" s="169">
        <v>262</v>
      </c>
      <c r="G140" s="169">
        <v>174</v>
      </c>
      <c r="H140" s="85">
        <f t="shared" si="4"/>
        <v>0.66412213740458015</v>
      </c>
      <c r="J140" s="83"/>
    </row>
    <row r="141" spans="1:10">
      <c r="A141" s="66">
        <v>139</v>
      </c>
      <c r="B141" s="36" t="s">
        <v>682</v>
      </c>
      <c r="C141" s="23" t="s">
        <v>167</v>
      </c>
      <c r="D141" s="23" t="s">
        <v>168</v>
      </c>
      <c r="E141" s="4" t="s">
        <v>31</v>
      </c>
      <c r="F141" s="169">
        <v>400</v>
      </c>
      <c r="G141" s="169">
        <v>199</v>
      </c>
      <c r="H141" s="85">
        <f t="shared" si="4"/>
        <v>0.4975</v>
      </c>
      <c r="J141" s="83"/>
    </row>
    <row r="142" spans="1:10">
      <c r="A142" s="66">
        <v>140</v>
      </c>
      <c r="B142" s="36" t="s">
        <v>683</v>
      </c>
      <c r="C142" s="23" t="s">
        <v>167</v>
      </c>
      <c r="D142" s="23" t="s">
        <v>169</v>
      </c>
      <c r="E142" s="4" t="s">
        <v>31</v>
      </c>
      <c r="F142" s="169">
        <v>188</v>
      </c>
      <c r="G142" s="169">
        <v>95</v>
      </c>
      <c r="H142" s="85">
        <f t="shared" si="4"/>
        <v>0.50531914893617025</v>
      </c>
      <c r="J142" s="83"/>
    </row>
    <row r="143" spans="1:10">
      <c r="A143" s="66">
        <v>141</v>
      </c>
      <c r="B143" s="36" t="s">
        <v>684</v>
      </c>
      <c r="C143" s="23" t="s">
        <v>167</v>
      </c>
      <c r="D143" s="23" t="s">
        <v>170</v>
      </c>
      <c r="E143" s="4" t="s">
        <v>31</v>
      </c>
      <c r="F143" s="169">
        <v>302</v>
      </c>
      <c r="G143" s="169">
        <v>175</v>
      </c>
      <c r="H143" s="85">
        <f t="shared" si="4"/>
        <v>0.57947019867549665</v>
      </c>
      <c r="J143" s="83"/>
    </row>
    <row r="144" spans="1:10">
      <c r="A144" s="66">
        <v>142</v>
      </c>
      <c r="B144" s="36" t="s">
        <v>685</v>
      </c>
      <c r="C144" s="23" t="s">
        <v>167</v>
      </c>
      <c r="D144" s="23" t="s">
        <v>171</v>
      </c>
      <c r="E144" s="4" t="s">
        <v>31</v>
      </c>
      <c r="F144" s="169">
        <v>325</v>
      </c>
      <c r="G144" s="169">
        <v>153</v>
      </c>
      <c r="H144" s="85">
        <f t="shared" si="4"/>
        <v>0.47076923076923077</v>
      </c>
      <c r="J144" s="83"/>
    </row>
    <row r="145" spans="1:10">
      <c r="A145" s="67">
        <v>143</v>
      </c>
      <c r="B145" s="36" t="s">
        <v>686</v>
      </c>
      <c r="C145" s="46" t="s">
        <v>167</v>
      </c>
      <c r="D145" s="46" t="s">
        <v>111</v>
      </c>
      <c r="E145" s="10" t="s">
        <v>17</v>
      </c>
      <c r="F145" s="169">
        <v>242</v>
      </c>
      <c r="G145" s="169">
        <v>143</v>
      </c>
      <c r="H145" s="85">
        <f t="shared" si="4"/>
        <v>0.59090909090909094</v>
      </c>
      <c r="J145" s="83"/>
    </row>
    <row r="146" spans="1:10">
      <c r="A146" s="37">
        <v>144</v>
      </c>
      <c r="B146" s="36" t="s">
        <v>687</v>
      </c>
      <c r="C146" s="26" t="s">
        <v>167</v>
      </c>
      <c r="D146" s="26" t="s">
        <v>172</v>
      </c>
      <c r="E146" s="13" t="s">
        <v>31</v>
      </c>
      <c r="F146" s="169">
        <v>591</v>
      </c>
      <c r="G146" s="169">
        <v>270</v>
      </c>
      <c r="H146" s="85">
        <f t="shared" si="4"/>
        <v>0.45685279187817257</v>
      </c>
      <c r="J146" s="83"/>
    </row>
    <row r="147" spans="1:10">
      <c r="A147" s="78"/>
      <c r="B147" s="78"/>
      <c r="C147" s="81"/>
      <c r="D147" s="81"/>
      <c r="E147" s="82"/>
      <c r="F147" s="182"/>
      <c r="G147" s="253"/>
      <c r="H147" s="85"/>
      <c r="J147" s="77"/>
    </row>
    <row r="148" spans="1:10">
      <c r="A148" s="257" t="s">
        <v>173</v>
      </c>
      <c r="B148" s="258"/>
      <c r="C148" s="258"/>
      <c r="D148" s="258"/>
      <c r="E148" s="259"/>
      <c r="F148" s="254">
        <f>SUM(F3:F146)</f>
        <v>55333</v>
      </c>
      <c r="G148" s="254">
        <f>SUM(G3:G146)</f>
        <v>28983</v>
      </c>
      <c r="H148" s="237">
        <f>G148/F148</f>
        <v>0.52379231200187948</v>
      </c>
    </row>
    <row r="149" spans="1:10">
      <c r="H149" s="1"/>
    </row>
  </sheetData>
  <autoFilter ref="A2:H146">
    <sortState ref="A3:H146">
      <sortCondition ref="A2:A146"/>
    </sortState>
  </autoFilter>
  <mergeCells count="1">
    <mergeCell ref="A148:E1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158"/>
  <sheetViews>
    <sheetView topLeftCell="A112" zoomScale="90" zoomScaleNormal="90" workbookViewId="0">
      <selection activeCell="C134" sqref="C134"/>
    </sheetView>
  </sheetViews>
  <sheetFormatPr defaultRowHeight="15"/>
  <cols>
    <col min="1" max="1" width="4.85546875" customWidth="1"/>
    <col min="2" max="2" width="9" customWidth="1"/>
    <col min="3" max="3" width="17.28515625" customWidth="1"/>
    <col min="4" max="4" width="17.140625" customWidth="1"/>
    <col min="5" max="5" width="14.42578125" customWidth="1"/>
    <col min="6" max="6" width="25.85546875" customWidth="1"/>
    <col min="7" max="7" width="12.7109375" customWidth="1"/>
    <col min="8" max="8" width="14.28515625" customWidth="1"/>
    <col min="9" max="9" width="37.28515625" customWidth="1"/>
    <col min="10" max="10" width="22.5703125" customWidth="1"/>
    <col min="11" max="11" width="31.140625" customWidth="1"/>
    <col min="12" max="12" width="25.7109375" customWidth="1"/>
    <col min="13" max="13" width="30.42578125" customWidth="1"/>
    <col min="14" max="14" width="32.42578125" customWidth="1"/>
    <col min="15" max="15" width="28.28515625" customWidth="1"/>
    <col min="16" max="16" width="26.140625" customWidth="1"/>
    <col min="17" max="17" width="28.42578125" customWidth="1"/>
    <col min="18" max="18" width="24.140625" customWidth="1"/>
    <col min="19" max="19" width="23" customWidth="1"/>
    <col min="20" max="21" width="19.28515625" customWidth="1"/>
    <col min="22" max="22" width="32.5703125" customWidth="1"/>
    <col min="23" max="23" width="32" customWidth="1"/>
    <col min="24" max="24" width="18.7109375" customWidth="1"/>
    <col min="25" max="25" width="22" customWidth="1"/>
    <col min="26" max="26" width="20" customWidth="1"/>
    <col min="27" max="27" width="20.7109375" customWidth="1"/>
    <col min="28" max="29" width="24.28515625" customWidth="1"/>
    <col min="30" max="33" width="22.85546875" customWidth="1"/>
    <col min="34" max="34" width="37.140625" customWidth="1"/>
    <col min="35" max="38" width="22.85546875" customWidth="1"/>
    <col min="39" max="39" width="17" customWidth="1"/>
    <col min="41" max="41" width="9.140625" customWidth="1"/>
    <col min="44" max="44" width="17.85546875" customWidth="1"/>
    <col min="45" max="45" width="23.28515625" customWidth="1"/>
    <col min="46" max="46" width="17" customWidth="1"/>
  </cols>
  <sheetData>
    <row r="1" spans="1:39" ht="57" customHeight="1">
      <c r="A1" s="260" t="s">
        <v>0</v>
      </c>
      <c r="B1" s="263" t="s">
        <v>543</v>
      </c>
      <c r="C1" s="260" t="s">
        <v>1</v>
      </c>
      <c r="D1" s="260" t="s">
        <v>2</v>
      </c>
      <c r="E1" s="260" t="s">
        <v>3</v>
      </c>
      <c r="F1" s="261" t="s">
        <v>180</v>
      </c>
      <c r="G1" s="262" t="s">
        <v>181</v>
      </c>
      <c r="H1" s="261" t="s">
        <v>182</v>
      </c>
      <c r="I1" s="261" t="s">
        <v>183</v>
      </c>
      <c r="J1" s="266" t="s">
        <v>184</v>
      </c>
      <c r="K1" s="266" t="s">
        <v>185</v>
      </c>
      <c r="L1" s="265" t="s">
        <v>472</v>
      </c>
      <c r="M1" s="265" t="s">
        <v>187</v>
      </c>
      <c r="N1" s="265" t="s">
        <v>188</v>
      </c>
      <c r="O1" s="265" t="s">
        <v>189</v>
      </c>
      <c r="P1" s="265" t="s">
        <v>190</v>
      </c>
      <c r="Q1" s="265" t="s">
        <v>191</v>
      </c>
      <c r="R1" s="265" t="s">
        <v>192</v>
      </c>
      <c r="S1" s="265" t="s">
        <v>193</v>
      </c>
      <c r="T1" s="262" t="s">
        <v>194</v>
      </c>
      <c r="U1" s="262" t="s">
        <v>485</v>
      </c>
      <c r="V1" s="262" t="s">
        <v>195</v>
      </c>
      <c r="W1" s="265" t="s">
        <v>196</v>
      </c>
      <c r="X1" s="262" t="s">
        <v>197</v>
      </c>
      <c r="Y1" s="262" t="s">
        <v>198</v>
      </c>
      <c r="Z1" s="262" t="s">
        <v>199</v>
      </c>
      <c r="AA1" s="262" t="s">
        <v>200</v>
      </c>
      <c r="AB1" s="262" t="s">
        <v>201</v>
      </c>
      <c r="AC1" s="262" t="s">
        <v>486</v>
      </c>
      <c r="AD1" s="262" t="s">
        <v>487</v>
      </c>
      <c r="AE1" s="262" t="s">
        <v>488</v>
      </c>
      <c r="AF1" s="262" t="s">
        <v>489</v>
      </c>
      <c r="AG1" s="262" t="s">
        <v>490</v>
      </c>
      <c r="AH1" s="262" t="s">
        <v>504</v>
      </c>
      <c r="AI1" s="268" t="s">
        <v>491</v>
      </c>
      <c r="AJ1" s="268"/>
      <c r="AK1" s="262" t="s">
        <v>511</v>
      </c>
      <c r="AL1" s="262" t="s">
        <v>512</v>
      </c>
      <c r="AM1" s="261" t="s">
        <v>202</v>
      </c>
    </row>
    <row r="2" spans="1:39" ht="93" customHeight="1">
      <c r="A2" s="260"/>
      <c r="B2" s="264"/>
      <c r="C2" s="260"/>
      <c r="D2" s="260"/>
      <c r="E2" s="260"/>
      <c r="F2" s="261"/>
      <c r="G2" s="262"/>
      <c r="H2" s="261"/>
      <c r="I2" s="261"/>
      <c r="J2" s="266"/>
      <c r="K2" s="266"/>
      <c r="L2" s="265"/>
      <c r="M2" s="265"/>
      <c r="N2" s="265"/>
      <c r="O2" s="265"/>
      <c r="P2" s="265"/>
      <c r="Q2" s="265"/>
      <c r="R2" s="265"/>
      <c r="S2" s="265"/>
      <c r="T2" s="262"/>
      <c r="U2" s="262"/>
      <c r="V2" s="262"/>
      <c r="W2" s="265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72" t="s">
        <v>4</v>
      </c>
      <c r="AJ2" s="72" t="s">
        <v>539</v>
      </c>
      <c r="AK2" s="262"/>
      <c r="AL2" s="262"/>
      <c r="AM2" s="261"/>
    </row>
    <row r="3" spans="1:39" ht="15.75" thickBot="1">
      <c r="A3" s="125" t="s">
        <v>177</v>
      </c>
      <c r="B3" s="142"/>
      <c r="C3" s="126" t="s">
        <v>177</v>
      </c>
      <c r="D3" s="126" t="s">
        <v>177</v>
      </c>
      <c r="E3" s="45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127"/>
      <c r="V3" s="68"/>
      <c r="W3" s="68"/>
      <c r="X3" s="68"/>
      <c r="Y3" s="68"/>
      <c r="Z3" s="69"/>
      <c r="AA3" s="69"/>
      <c r="AB3" s="69"/>
      <c r="AC3" s="69"/>
      <c r="AD3" s="128"/>
      <c r="AE3" s="128"/>
      <c r="AF3" s="128"/>
      <c r="AG3" s="128"/>
      <c r="AH3" s="128"/>
      <c r="AI3" s="128"/>
      <c r="AJ3" s="128"/>
      <c r="AK3" s="128"/>
      <c r="AL3" s="128"/>
      <c r="AM3" s="69"/>
    </row>
    <row r="4" spans="1:39" ht="26.25" thickTop="1">
      <c r="A4" s="2">
        <v>1</v>
      </c>
      <c r="B4" s="70" t="s">
        <v>544</v>
      </c>
      <c r="C4" s="7" t="s">
        <v>14</v>
      </c>
      <c r="D4" s="4" t="s">
        <v>15</v>
      </c>
      <c r="E4" s="4" t="s">
        <v>16</v>
      </c>
      <c r="F4" s="70">
        <v>865</v>
      </c>
      <c r="G4" s="70">
        <v>433</v>
      </c>
      <c r="H4" s="188">
        <v>865</v>
      </c>
      <c r="I4" s="85">
        <f>H4/Demografia!F4</f>
        <v>7.5704533520042014E-2</v>
      </c>
      <c r="J4" s="85">
        <f t="shared" ref="J4:J35" si="0">G4/$G$151</f>
        <v>9.6677681521836201E-3</v>
      </c>
      <c r="K4" s="85">
        <f t="shared" ref="K4:K35" si="1">F4/$F$151</f>
        <v>9.6478802547486538E-3</v>
      </c>
      <c r="L4" s="186">
        <f>H4/Demografia!F4*1000</f>
        <v>75.70453352004202</v>
      </c>
      <c r="M4" s="188">
        <v>764</v>
      </c>
      <c r="N4" s="188">
        <v>427</v>
      </c>
      <c r="O4" s="188">
        <v>155</v>
      </c>
      <c r="P4" s="188">
        <v>70</v>
      </c>
      <c r="Q4" s="188">
        <v>0</v>
      </c>
      <c r="R4" s="188">
        <v>57</v>
      </c>
      <c r="S4" s="188">
        <v>2</v>
      </c>
      <c r="T4" s="189">
        <v>7</v>
      </c>
      <c r="U4" s="190">
        <v>0</v>
      </c>
      <c r="V4" s="112">
        <f>Demografia!F4/'Pomoc społeczna'!T4</f>
        <v>1632.2857142857142</v>
      </c>
      <c r="W4" s="71">
        <v>73.714285714285708</v>
      </c>
      <c r="X4" s="153">
        <v>1</v>
      </c>
      <c r="Y4" s="156">
        <v>12</v>
      </c>
      <c r="Z4" s="70" t="str">
        <f t="shared" ref="Z4:Z35" si="2">IF(AA4&gt;0,"TAK","NIE")</f>
        <v>TAK</v>
      </c>
      <c r="AA4" s="94">
        <v>54</v>
      </c>
      <c r="AB4" s="85">
        <f>AA4/Demografia!N4</f>
        <v>1.8249408583981074E-2</v>
      </c>
      <c r="AC4" s="157">
        <v>0</v>
      </c>
      <c r="AD4" s="71">
        <v>25</v>
      </c>
      <c r="AE4" s="70">
        <f>SUM(AF4:AG4)</f>
        <v>7</v>
      </c>
      <c r="AF4" s="70">
        <v>7</v>
      </c>
      <c r="AG4" s="70">
        <v>0</v>
      </c>
      <c r="AH4" s="191" t="s">
        <v>689</v>
      </c>
      <c r="AI4" s="192" t="s">
        <v>690</v>
      </c>
      <c r="AJ4" s="193" t="s">
        <v>690</v>
      </c>
      <c r="AK4" s="193" t="s">
        <v>690</v>
      </c>
      <c r="AL4" s="193" t="s">
        <v>690</v>
      </c>
      <c r="AM4" s="93" t="s">
        <v>689</v>
      </c>
    </row>
    <row r="5" spans="1:39" ht="25.5">
      <c r="A5" s="2">
        <v>2</v>
      </c>
      <c r="B5" s="70" t="s">
        <v>545</v>
      </c>
      <c r="C5" s="7" t="s">
        <v>14</v>
      </c>
      <c r="D5" s="4" t="s">
        <v>15</v>
      </c>
      <c r="E5" s="4" t="s">
        <v>17</v>
      </c>
      <c r="F5" s="70">
        <v>863</v>
      </c>
      <c r="G5" s="70">
        <v>389</v>
      </c>
      <c r="H5" s="188">
        <v>863</v>
      </c>
      <c r="I5" s="85">
        <f>H5/Demografia!F5</f>
        <v>7.1904682552907842E-2</v>
      </c>
      <c r="J5" s="85">
        <f t="shared" si="0"/>
        <v>8.6853621505760467E-3</v>
      </c>
      <c r="K5" s="85">
        <f t="shared" si="1"/>
        <v>9.6255730171654185E-3</v>
      </c>
      <c r="L5" s="186">
        <f>H5/Demografia!F5*1000</f>
        <v>71.904682552907843</v>
      </c>
      <c r="M5" s="188">
        <v>488</v>
      </c>
      <c r="N5" s="188">
        <v>440</v>
      </c>
      <c r="O5" s="188">
        <v>219</v>
      </c>
      <c r="P5" s="188">
        <v>301</v>
      </c>
      <c r="Q5" s="188">
        <v>162</v>
      </c>
      <c r="R5" s="188">
        <v>13</v>
      </c>
      <c r="S5" s="188">
        <v>0</v>
      </c>
      <c r="T5" s="189">
        <v>6</v>
      </c>
      <c r="U5" s="190">
        <v>0</v>
      </c>
      <c r="V5" s="112">
        <f>Demografia!F5/'Pomoc społeczna'!T5</f>
        <v>2000.3333333333333</v>
      </c>
      <c r="W5" s="71">
        <v>65.833333333333329</v>
      </c>
      <c r="X5" s="153">
        <v>3</v>
      </c>
      <c r="Y5" s="156">
        <v>31</v>
      </c>
      <c r="Z5" s="70" t="str">
        <f t="shared" si="2"/>
        <v>TAK</v>
      </c>
      <c r="AA5" s="94">
        <v>41</v>
      </c>
      <c r="AB5" s="85">
        <f>AA5/Demografia!N5</f>
        <v>1.7718236819360415E-2</v>
      </c>
      <c r="AC5" s="157">
        <v>0</v>
      </c>
      <c r="AD5" s="71">
        <v>39</v>
      </c>
      <c r="AE5" s="70">
        <f t="shared" ref="AE5:AE68" si="3">SUM(AF5:AG5)</f>
        <v>5</v>
      </c>
      <c r="AF5" s="70">
        <v>5</v>
      </c>
      <c r="AG5" s="70">
        <v>0</v>
      </c>
      <c r="AH5" s="191" t="s">
        <v>689</v>
      </c>
      <c r="AI5" s="192" t="s">
        <v>689</v>
      </c>
      <c r="AJ5" s="193" t="s">
        <v>689</v>
      </c>
      <c r="AK5" s="193" t="s">
        <v>690</v>
      </c>
      <c r="AL5" s="193" t="s">
        <v>690</v>
      </c>
      <c r="AM5" s="93" t="s">
        <v>690</v>
      </c>
    </row>
    <row r="6" spans="1:39">
      <c r="A6" s="2">
        <v>3</v>
      </c>
      <c r="B6" s="70" t="s">
        <v>546</v>
      </c>
      <c r="C6" s="7" t="s">
        <v>14</v>
      </c>
      <c r="D6" s="4" t="s">
        <v>18</v>
      </c>
      <c r="E6" s="4" t="s">
        <v>17</v>
      </c>
      <c r="F6" s="70">
        <v>143</v>
      </c>
      <c r="G6" s="70">
        <v>78</v>
      </c>
      <c r="H6" s="188">
        <v>143</v>
      </c>
      <c r="I6" s="85">
        <f>H6/Demografia!F6</f>
        <v>3.5776832624468353E-2</v>
      </c>
      <c r="J6" s="85">
        <f t="shared" si="0"/>
        <v>1.7415379119406983E-3</v>
      </c>
      <c r="K6" s="85">
        <f t="shared" si="1"/>
        <v>1.5949674872012224E-3</v>
      </c>
      <c r="L6" s="186">
        <f>H6/Demografia!F6*1000</f>
        <v>35.776832624468355</v>
      </c>
      <c r="M6" s="188">
        <v>73</v>
      </c>
      <c r="N6" s="188">
        <v>92</v>
      </c>
      <c r="O6" s="188">
        <v>78</v>
      </c>
      <c r="P6" s="188">
        <v>84</v>
      </c>
      <c r="Q6" s="188">
        <v>11</v>
      </c>
      <c r="R6" s="188">
        <v>13</v>
      </c>
      <c r="S6" s="188">
        <v>1</v>
      </c>
      <c r="T6" s="189">
        <v>3</v>
      </c>
      <c r="U6" s="190">
        <v>0</v>
      </c>
      <c r="V6" s="112">
        <f>Demografia!F6/'Pomoc społeczna'!T6</f>
        <v>1332.3333333333333</v>
      </c>
      <c r="W6" s="71">
        <v>37</v>
      </c>
      <c r="X6" s="153">
        <v>1</v>
      </c>
      <c r="Y6" s="156">
        <v>5</v>
      </c>
      <c r="Z6" s="70" t="str">
        <f t="shared" si="2"/>
        <v>TAK</v>
      </c>
      <c r="AA6" s="94">
        <v>14</v>
      </c>
      <c r="AB6" s="85">
        <f>AA6/Demografia!N6</f>
        <v>1.5384615384615385E-2</v>
      </c>
      <c r="AC6" s="157">
        <v>0</v>
      </c>
      <c r="AD6" s="71">
        <v>5</v>
      </c>
      <c r="AE6" s="70">
        <f t="shared" si="3"/>
        <v>0</v>
      </c>
      <c r="AF6" s="70">
        <v>0</v>
      </c>
      <c r="AG6" s="70">
        <v>0</v>
      </c>
      <c r="AH6" s="194" t="s">
        <v>690</v>
      </c>
      <c r="AI6" s="192" t="s">
        <v>690</v>
      </c>
      <c r="AJ6" s="193" t="s">
        <v>690</v>
      </c>
      <c r="AK6" s="193" t="s">
        <v>690</v>
      </c>
      <c r="AL6" s="193" t="s">
        <v>690</v>
      </c>
      <c r="AM6" s="93" t="s">
        <v>690</v>
      </c>
    </row>
    <row r="7" spans="1:39">
      <c r="A7" s="2">
        <v>4</v>
      </c>
      <c r="B7" s="70" t="s">
        <v>547</v>
      </c>
      <c r="C7" s="7" t="s">
        <v>14</v>
      </c>
      <c r="D7" s="4" t="s">
        <v>19</v>
      </c>
      <c r="E7" s="4" t="s">
        <v>16</v>
      </c>
      <c r="F7" s="70">
        <v>488</v>
      </c>
      <c r="G7" s="70">
        <v>328</v>
      </c>
      <c r="H7" s="188">
        <v>488</v>
      </c>
      <c r="I7" s="85">
        <f>H7/Demografia!F7</f>
        <v>4.871231782790976E-2</v>
      </c>
      <c r="J7" s="85">
        <f t="shared" si="0"/>
        <v>7.3233901938019111E-3</v>
      </c>
      <c r="K7" s="85">
        <f t="shared" si="1"/>
        <v>5.4429659703090667E-3</v>
      </c>
      <c r="L7" s="186">
        <f>H7/Demografia!F7*1000</f>
        <v>48.712317827909757</v>
      </c>
      <c r="M7" s="188">
        <v>399</v>
      </c>
      <c r="N7" s="188">
        <v>288</v>
      </c>
      <c r="O7" s="188">
        <v>85</v>
      </c>
      <c r="P7" s="188">
        <v>9</v>
      </c>
      <c r="Q7" s="188">
        <v>28</v>
      </c>
      <c r="R7" s="188">
        <v>30</v>
      </c>
      <c r="S7" s="188">
        <v>2</v>
      </c>
      <c r="T7" s="189">
        <v>5</v>
      </c>
      <c r="U7" s="190">
        <v>0</v>
      </c>
      <c r="V7" s="112">
        <f>Demografia!F7/'Pomoc społeczna'!T7</f>
        <v>2003.6</v>
      </c>
      <c r="W7" s="71">
        <v>73</v>
      </c>
      <c r="X7" s="153">
        <v>1</v>
      </c>
      <c r="Y7" s="156">
        <v>13</v>
      </c>
      <c r="Z7" s="70" t="str">
        <f t="shared" si="2"/>
        <v>TAK</v>
      </c>
      <c r="AA7" s="94">
        <v>70</v>
      </c>
      <c r="AB7" s="85">
        <f>AA7/Demografia!N7</f>
        <v>1.9785189372526851E-2</v>
      </c>
      <c r="AC7" s="157">
        <v>0</v>
      </c>
      <c r="AD7" s="71">
        <v>6</v>
      </c>
      <c r="AE7" s="70">
        <f t="shared" si="3"/>
        <v>0</v>
      </c>
      <c r="AF7" s="70">
        <v>0</v>
      </c>
      <c r="AG7" s="70">
        <v>0</v>
      </c>
      <c r="AH7" s="194" t="s">
        <v>690</v>
      </c>
      <c r="AI7" s="192" t="s">
        <v>690</v>
      </c>
      <c r="AJ7" s="193" t="s">
        <v>690</v>
      </c>
      <c r="AK7" s="193" t="s">
        <v>690</v>
      </c>
      <c r="AL7" s="193" t="s">
        <v>690</v>
      </c>
      <c r="AM7" s="93" t="s">
        <v>689</v>
      </c>
    </row>
    <row r="8" spans="1:39">
      <c r="A8" s="2">
        <v>5</v>
      </c>
      <c r="B8" s="70" t="s">
        <v>548</v>
      </c>
      <c r="C8" s="7" t="s">
        <v>14</v>
      </c>
      <c r="D8" s="4" t="s">
        <v>20</v>
      </c>
      <c r="E8" s="4" t="s">
        <v>17</v>
      </c>
      <c r="F8" s="70">
        <v>150</v>
      </c>
      <c r="G8" s="70">
        <v>62</v>
      </c>
      <c r="H8" s="188">
        <v>150</v>
      </c>
      <c r="I8" s="85">
        <f>H8/Demografia!F8</f>
        <v>4.8622366288492709E-2</v>
      </c>
      <c r="J8" s="85">
        <f t="shared" si="0"/>
        <v>1.3842993659015808E-3</v>
      </c>
      <c r="K8" s="85">
        <f t="shared" si="1"/>
        <v>1.673042818742541E-3</v>
      </c>
      <c r="L8" s="186">
        <f>H8/Demografia!F8*1000</f>
        <v>48.622366288492707</v>
      </c>
      <c r="M8" s="188">
        <v>97</v>
      </c>
      <c r="N8" s="188">
        <v>62</v>
      </c>
      <c r="O8" s="188">
        <v>80</v>
      </c>
      <c r="P8" s="188">
        <v>50</v>
      </c>
      <c r="Q8" s="188">
        <v>46</v>
      </c>
      <c r="R8" s="188">
        <v>4</v>
      </c>
      <c r="S8" s="188">
        <v>1</v>
      </c>
      <c r="T8" s="189">
        <v>2</v>
      </c>
      <c r="U8" s="190">
        <v>0</v>
      </c>
      <c r="V8" s="112">
        <f>Demografia!F8/'Pomoc społeczna'!T8</f>
        <v>1542.5</v>
      </c>
      <c r="W8" s="71">
        <v>35.5</v>
      </c>
      <c r="X8" s="153">
        <v>1</v>
      </c>
      <c r="Y8" s="156">
        <v>6</v>
      </c>
      <c r="Z8" s="70" t="str">
        <f t="shared" si="2"/>
        <v>TAK</v>
      </c>
      <c r="AA8" s="94">
        <v>7</v>
      </c>
      <c r="AB8" s="85">
        <f>AA8/Demografia!N8</f>
        <v>9.7629009762900971E-3</v>
      </c>
      <c r="AC8" s="157">
        <v>0</v>
      </c>
      <c r="AD8" s="71">
        <v>5</v>
      </c>
      <c r="AE8" s="70">
        <f t="shared" si="3"/>
        <v>0</v>
      </c>
      <c r="AF8" s="70">
        <v>0</v>
      </c>
      <c r="AG8" s="70">
        <v>0</v>
      </c>
      <c r="AH8" s="194" t="s">
        <v>690</v>
      </c>
      <c r="AI8" s="192" t="s">
        <v>690</v>
      </c>
      <c r="AJ8" s="193" t="s">
        <v>690</v>
      </c>
      <c r="AK8" s="193" t="s">
        <v>690</v>
      </c>
      <c r="AL8" s="193" t="s">
        <v>690</v>
      </c>
      <c r="AM8" s="93" t="s">
        <v>690</v>
      </c>
    </row>
    <row r="9" spans="1:39">
      <c r="A9" s="2">
        <v>6</v>
      </c>
      <c r="B9" s="70" t="s">
        <v>549</v>
      </c>
      <c r="C9" s="7" t="s">
        <v>14</v>
      </c>
      <c r="D9" s="4" t="s">
        <v>21</v>
      </c>
      <c r="E9" s="4" t="s">
        <v>16</v>
      </c>
      <c r="F9" s="70">
        <v>104</v>
      </c>
      <c r="G9" s="70">
        <v>57</v>
      </c>
      <c r="H9" s="188">
        <v>104</v>
      </c>
      <c r="I9" s="85">
        <f>H9/Demografia!F9</f>
        <v>5.9530623926731537E-2</v>
      </c>
      <c r="J9" s="85">
        <f t="shared" si="0"/>
        <v>1.2726623202643566E-3</v>
      </c>
      <c r="K9" s="85">
        <f t="shared" si="1"/>
        <v>1.1599763543281617E-3</v>
      </c>
      <c r="L9" s="186">
        <f>H9/Demografia!F9*1000</f>
        <v>59.530623926731536</v>
      </c>
      <c r="M9" s="188">
        <v>65</v>
      </c>
      <c r="N9" s="188">
        <v>69</v>
      </c>
      <c r="O9" s="188">
        <v>40</v>
      </c>
      <c r="P9" s="188">
        <v>24</v>
      </c>
      <c r="Q9" s="188">
        <v>33</v>
      </c>
      <c r="R9" s="188">
        <v>23</v>
      </c>
      <c r="S9" s="188">
        <v>1</v>
      </c>
      <c r="T9" s="189">
        <v>3</v>
      </c>
      <c r="U9" s="190">
        <v>0</v>
      </c>
      <c r="V9" s="112">
        <f>Demografia!F9/'Pomoc społeczna'!T9</f>
        <v>582.33333333333337</v>
      </c>
      <c r="W9" s="71">
        <v>25.666666666666668</v>
      </c>
      <c r="X9" s="153">
        <v>1</v>
      </c>
      <c r="Y9" s="156">
        <v>7</v>
      </c>
      <c r="Z9" s="70" t="str">
        <f t="shared" si="2"/>
        <v>TAK</v>
      </c>
      <c r="AA9" s="94">
        <v>6</v>
      </c>
      <c r="AB9" s="85">
        <f>AA9/Demografia!N9</f>
        <v>1.3274336283185841E-2</v>
      </c>
      <c r="AC9" s="157">
        <v>0</v>
      </c>
      <c r="AD9" s="71">
        <v>1</v>
      </c>
      <c r="AE9" s="70">
        <f t="shared" si="3"/>
        <v>0</v>
      </c>
      <c r="AF9" s="70">
        <v>0</v>
      </c>
      <c r="AG9" s="70">
        <v>0</v>
      </c>
      <c r="AH9" s="191" t="s">
        <v>689</v>
      </c>
      <c r="AI9" s="192" t="s">
        <v>690</v>
      </c>
      <c r="AJ9" s="193" t="s">
        <v>690</v>
      </c>
      <c r="AK9" s="193" t="s">
        <v>690</v>
      </c>
      <c r="AL9" s="193" t="s">
        <v>690</v>
      </c>
      <c r="AM9" s="93" t="s">
        <v>690</v>
      </c>
    </row>
    <row r="10" spans="1:39">
      <c r="A10" s="2">
        <v>7</v>
      </c>
      <c r="B10" s="70" t="s">
        <v>550</v>
      </c>
      <c r="C10" s="7" t="s">
        <v>14</v>
      </c>
      <c r="D10" s="4" t="s">
        <v>22</v>
      </c>
      <c r="E10" s="4" t="s">
        <v>17</v>
      </c>
      <c r="F10" s="70">
        <v>196</v>
      </c>
      <c r="G10" s="70">
        <v>126</v>
      </c>
      <c r="H10" s="188">
        <v>196</v>
      </c>
      <c r="I10" s="85">
        <f>H10/Demografia!F10</f>
        <v>6.2619808306709268E-2</v>
      </c>
      <c r="J10" s="85">
        <f t="shared" si="0"/>
        <v>2.8132535500580511E-3</v>
      </c>
      <c r="K10" s="85">
        <f t="shared" si="1"/>
        <v>2.1861092831569201E-3</v>
      </c>
      <c r="L10" s="186">
        <f>H10/Demografia!F10*1000</f>
        <v>62.619808306709267</v>
      </c>
      <c r="M10" s="188">
        <v>168</v>
      </c>
      <c r="N10" s="188">
        <v>77</v>
      </c>
      <c r="O10" s="188">
        <v>87</v>
      </c>
      <c r="P10" s="188">
        <v>33</v>
      </c>
      <c r="Q10" s="188">
        <v>10</v>
      </c>
      <c r="R10" s="188">
        <v>1</v>
      </c>
      <c r="S10" s="188">
        <v>0</v>
      </c>
      <c r="T10" s="189">
        <v>3</v>
      </c>
      <c r="U10" s="190">
        <v>0</v>
      </c>
      <c r="V10" s="112">
        <f>Demografia!F10/'Pomoc społeczna'!T10</f>
        <v>1043.3333333333333</v>
      </c>
      <c r="W10" s="71">
        <v>43.666666666666664</v>
      </c>
      <c r="X10" s="153">
        <v>1</v>
      </c>
      <c r="Y10" s="156">
        <v>7</v>
      </c>
      <c r="Z10" s="70" t="str">
        <f t="shared" si="2"/>
        <v>TAK</v>
      </c>
      <c r="AA10" s="94">
        <v>2</v>
      </c>
      <c r="AB10" s="85">
        <f>AA10/Demografia!N10</f>
        <v>2.6702269692923898E-3</v>
      </c>
      <c r="AC10" s="157">
        <v>0</v>
      </c>
      <c r="AD10" s="71">
        <v>0</v>
      </c>
      <c r="AE10" s="70">
        <f t="shared" si="3"/>
        <v>0</v>
      </c>
      <c r="AF10" s="70">
        <v>0</v>
      </c>
      <c r="AG10" s="70">
        <v>0</v>
      </c>
      <c r="AH10" s="191" t="s">
        <v>689</v>
      </c>
      <c r="AI10" s="192" t="s">
        <v>690</v>
      </c>
      <c r="AJ10" s="193" t="s">
        <v>690</v>
      </c>
      <c r="AK10" s="193" t="s">
        <v>690</v>
      </c>
      <c r="AL10" s="193" t="s">
        <v>690</v>
      </c>
      <c r="AM10" s="93" t="s">
        <v>690</v>
      </c>
    </row>
    <row r="11" spans="1:39">
      <c r="A11" s="2">
        <v>8</v>
      </c>
      <c r="B11" s="70" t="s">
        <v>551</v>
      </c>
      <c r="C11" s="7" t="s">
        <v>14</v>
      </c>
      <c r="D11" s="4" t="s">
        <v>23</v>
      </c>
      <c r="E11" s="4" t="s">
        <v>17</v>
      </c>
      <c r="F11" s="70">
        <v>187</v>
      </c>
      <c r="G11" s="70">
        <v>83</v>
      </c>
      <c r="H11" s="188">
        <v>187</v>
      </c>
      <c r="I11" s="85">
        <f>H11/Demografia!F11</f>
        <v>4.2664841432808576E-2</v>
      </c>
      <c r="J11" s="85">
        <f t="shared" si="0"/>
        <v>1.8531749575779227E-3</v>
      </c>
      <c r="K11" s="85">
        <f t="shared" si="1"/>
        <v>2.0857267140323679E-3</v>
      </c>
      <c r="L11" s="186">
        <f>H11/Demografia!F11*1000</f>
        <v>42.664841432808572</v>
      </c>
      <c r="M11" s="188">
        <v>132</v>
      </c>
      <c r="N11" s="188">
        <v>136</v>
      </c>
      <c r="O11" s="188">
        <v>53</v>
      </c>
      <c r="P11" s="188">
        <v>10</v>
      </c>
      <c r="Q11" s="188">
        <v>9</v>
      </c>
      <c r="R11" s="188">
        <v>0</v>
      </c>
      <c r="S11" s="188">
        <v>0</v>
      </c>
      <c r="T11" s="189">
        <v>3</v>
      </c>
      <c r="U11" s="190">
        <v>0</v>
      </c>
      <c r="V11" s="112">
        <f>Demografia!F11/'Pomoc społeczna'!T11</f>
        <v>1461</v>
      </c>
      <c r="W11" s="71">
        <v>41.666666666666664</v>
      </c>
      <c r="X11" s="153">
        <v>1</v>
      </c>
      <c r="Y11" s="156">
        <v>12</v>
      </c>
      <c r="Z11" s="70" t="str">
        <f t="shared" si="2"/>
        <v>NIE</v>
      </c>
      <c r="AA11" s="94">
        <v>0</v>
      </c>
      <c r="AB11" s="85">
        <f>AA11/Demografia!N11</f>
        <v>0</v>
      </c>
      <c r="AC11" s="157">
        <v>0</v>
      </c>
      <c r="AD11" s="71">
        <v>0</v>
      </c>
      <c r="AE11" s="70">
        <f t="shared" si="3"/>
        <v>0</v>
      </c>
      <c r="AF11" s="70">
        <v>0</v>
      </c>
      <c r="AG11" s="70">
        <v>0</v>
      </c>
      <c r="AH11" s="191" t="s">
        <v>689</v>
      </c>
      <c r="AI11" s="192" t="s">
        <v>690</v>
      </c>
      <c r="AJ11" s="193" t="s">
        <v>690</v>
      </c>
      <c r="AK11" s="193" t="s">
        <v>690</v>
      </c>
      <c r="AL11" s="193" t="s">
        <v>690</v>
      </c>
      <c r="AM11" s="93" t="s">
        <v>689</v>
      </c>
    </row>
    <row r="12" spans="1:39">
      <c r="A12" s="2">
        <v>9</v>
      </c>
      <c r="B12" s="70" t="s">
        <v>552</v>
      </c>
      <c r="C12" s="7" t="s">
        <v>14</v>
      </c>
      <c r="D12" s="4" t="s">
        <v>24</v>
      </c>
      <c r="E12" s="4" t="s">
        <v>17</v>
      </c>
      <c r="F12" s="70">
        <v>129</v>
      </c>
      <c r="G12" s="70">
        <v>63</v>
      </c>
      <c r="H12" s="188">
        <v>129</v>
      </c>
      <c r="I12" s="85">
        <f>H12/Demografia!F12</f>
        <v>3.9114614918132201E-2</v>
      </c>
      <c r="J12" s="85">
        <f t="shared" si="0"/>
        <v>1.4066267750290256E-3</v>
      </c>
      <c r="K12" s="85">
        <f t="shared" si="1"/>
        <v>1.4388168241185853E-3</v>
      </c>
      <c r="L12" s="186">
        <f>H12/Demografia!F12*1000</f>
        <v>39.114614918132204</v>
      </c>
      <c r="M12" s="188">
        <v>93</v>
      </c>
      <c r="N12" s="188">
        <v>85</v>
      </c>
      <c r="O12" s="188">
        <v>40</v>
      </c>
      <c r="P12" s="188">
        <v>31</v>
      </c>
      <c r="Q12" s="188">
        <v>56</v>
      </c>
      <c r="R12" s="188">
        <v>8</v>
      </c>
      <c r="S12" s="188">
        <v>0</v>
      </c>
      <c r="T12" s="189">
        <v>2</v>
      </c>
      <c r="U12" s="190">
        <v>0</v>
      </c>
      <c r="V12" s="112">
        <f>Demografia!F12/'Pomoc społeczna'!T12</f>
        <v>1649</v>
      </c>
      <c r="W12" s="71">
        <v>36</v>
      </c>
      <c r="X12" s="154">
        <v>0</v>
      </c>
      <c r="Y12" s="156">
        <v>0</v>
      </c>
      <c r="Z12" s="70" t="str">
        <f t="shared" si="2"/>
        <v>TAK</v>
      </c>
      <c r="AA12" s="94">
        <v>5</v>
      </c>
      <c r="AB12" s="85">
        <f>AA12/Demografia!N12</f>
        <v>6.510416666666667E-3</v>
      </c>
      <c r="AC12" s="157">
        <v>0</v>
      </c>
      <c r="AD12" s="71">
        <v>0</v>
      </c>
      <c r="AE12" s="70">
        <f t="shared" si="3"/>
        <v>0</v>
      </c>
      <c r="AF12" s="70">
        <v>0</v>
      </c>
      <c r="AG12" s="70">
        <v>0</v>
      </c>
      <c r="AH12" s="194" t="s">
        <v>690</v>
      </c>
      <c r="AI12" s="192" t="s">
        <v>690</v>
      </c>
      <c r="AJ12" s="193" t="s">
        <v>690</v>
      </c>
      <c r="AK12" s="193" t="s">
        <v>690</v>
      </c>
      <c r="AL12" s="193" t="s">
        <v>690</v>
      </c>
      <c r="AM12" s="93" t="s">
        <v>690</v>
      </c>
    </row>
    <row r="13" spans="1:39">
      <c r="A13" s="2">
        <v>10</v>
      </c>
      <c r="B13" s="70" t="s">
        <v>553</v>
      </c>
      <c r="C13" s="7" t="s">
        <v>25</v>
      </c>
      <c r="D13" s="4" t="s">
        <v>26</v>
      </c>
      <c r="E13" s="4" t="s">
        <v>17</v>
      </c>
      <c r="F13" s="70">
        <v>201</v>
      </c>
      <c r="G13" s="70">
        <v>77</v>
      </c>
      <c r="H13" s="188">
        <v>201</v>
      </c>
      <c r="I13" s="85">
        <f>H13/Demografia!F13</f>
        <v>4.4341495698213107E-2</v>
      </c>
      <c r="J13" s="85">
        <f t="shared" si="0"/>
        <v>1.7192105028132536E-3</v>
      </c>
      <c r="K13" s="85">
        <f t="shared" si="1"/>
        <v>2.2418773771150048E-3</v>
      </c>
      <c r="L13" s="186">
        <f>H13/Demografia!F13*1000</f>
        <v>44.341495698213109</v>
      </c>
      <c r="M13" s="188">
        <v>80</v>
      </c>
      <c r="N13" s="188">
        <v>114</v>
      </c>
      <c r="O13" s="188">
        <v>86</v>
      </c>
      <c r="P13" s="188">
        <v>58</v>
      </c>
      <c r="Q13" s="188">
        <v>16</v>
      </c>
      <c r="R13" s="188">
        <v>1</v>
      </c>
      <c r="S13" s="188">
        <v>0</v>
      </c>
      <c r="T13" s="189">
        <v>3</v>
      </c>
      <c r="U13" s="190">
        <v>0</v>
      </c>
      <c r="V13" s="112">
        <f>Demografia!F13/'Pomoc społeczna'!T13</f>
        <v>1511</v>
      </c>
      <c r="W13" s="71">
        <v>29.333333333333332</v>
      </c>
      <c r="X13" s="153">
        <v>1</v>
      </c>
      <c r="Y13" s="156">
        <v>8</v>
      </c>
      <c r="Z13" s="70" t="str">
        <f t="shared" si="2"/>
        <v>TAK</v>
      </c>
      <c r="AA13" s="94">
        <v>14</v>
      </c>
      <c r="AB13" s="85">
        <f>AA13/Demografia!N13</f>
        <v>1.6451233842538191E-2</v>
      </c>
      <c r="AC13" s="157">
        <v>0</v>
      </c>
      <c r="AD13" s="71">
        <v>11</v>
      </c>
      <c r="AE13" s="70">
        <f t="shared" si="3"/>
        <v>0</v>
      </c>
      <c r="AF13" s="70">
        <v>0</v>
      </c>
      <c r="AG13" s="70">
        <v>0</v>
      </c>
      <c r="AH13" s="194" t="s">
        <v>690</v>
      </c>
      <c r="AI13" s="192" t="s">
        <v>689</v>
      </c>
      <c r="AJ13" s="193" t="s">
        <v>690</v>
      </c>
      <c r="AK13" s="193" t="s">
        <v>689</v>
      </c>
      <c r="AL13" s="193" t="s">
        <v>690</v>
      </c>
      <c r="AM13" s="93" t="s">
        <v>689</v>
      </c>
    </row>
    <row r="14" spans="1:39">
      <c r="A14" s="2">
        <v>11</v>
      </c>
      <c r="B14" s="70" t="s">
        <v>554</v>
      </c>
      <c r="C14" s="7" t="s">
        <v>25</v>
      </c>
      <c r="D14" s="4" t="s">
        <v>27</v>
      </c>
      <c r="E14" s="4" t="s">
        <v>17</v>
      </c>
      <c r="F14" s="70">
        <v>362</v>
      </c>
      <c r="G14" s="70">
        <v>137</v>
      </c>
      <c r="H14" s="188">
        <v>362</v>
      </c>
      <c r="I14" s="85">
        <f>H14/Demografia!F14</f>
        <v>6.0464339402037749E-2</v>
      </c>
      <c r="J14" s="85">
        <f t="shared" si="0"/>
        <v>3.0588550504599445E-3</v>
      </c>
      <c r="K14" s="85">
        <f t="shared" si="1"/>
        <v>4.0376100025653321E-3</v>
      </c>
      <c r="L14" s="186">
        <f>H14/Demografia!F14*1000</f>
        <v>60.464339402037751</v>
      </c>
      <c r="M14" s="188">
        <v>77</v>
      </c>
      <c r="N14" s="188">
        <v>100</v>
      </c>
      <c r="O14" s="188">
        <v>104</v>
      </c>
      <c r="P14" s="188">
        <v>99</v>
      </c>
      <c r="Q14" s="188">
        <v>33</v>
      </c>
      <c r="R14" s="188">
        <v>13</v>
      </c>
      <c r="S14" s="188">
        <v>1</v>
      </c>
      <c r="T14" s="189">
        <v>3</v>
      </c>
      <c r="U14" s="190">
        <v>0</v>
      </c>
      <c r="V14" s="112">
        <f>Demografia!F14/'Pomoc społeczna'!T14</f>
        <v>1995.6666666666667</v>
      </c>
      <c r="W14" s="71">
        <v>54.666666666666664</v>
      </c>
      <c r="X14" s="153">
        <v>1</v>
      </c>
      <c r="Y14" s="156">
        <v>13</v>
      </c>
      <c r="Z14" s="70" t="str">
        <f t="shared" si="2"/>
        <v>TAK</v>
      </c>
      <c r="AA14" s="94">
        <v>33</v>
      </c>
      <c r="AB14" s="85">
        <f>AA14/Demografia!N14</f>
        <v>2.5862068965517241E-2</v>
      </c>
      <c r="AC14" s="157">
        <v>18</v>
      </c>
      <c r="AD14" s="71">
        <v>0</v>
      </c>
      <c r="AE14" s="70">
        <f t="shared" si="3"/>
        <v>4</v>
      </c>
      <c r="AF14" s="70">
        <v>4</v>
      </c>
      <c r="AG14" s="70">
        <v>0</v>
      </c>
      <c r="AH14" s="191" t="s">
        <v>689</v>
      </c>
      <c r="AI14" s="192" t="s">
        <v>690</v>
      </c>
      <c r="AJ14" s="193" t="s">
        <v>690</v>
      </c>
      <c r="AK14" s="193" t="s">
        <v>690</v>
      </c>
      <c r="AL14" s="193" t="s">
        <v>690</v>
      </c>
      <c r="AM14" s="93" t="s">
        <v>689</v>
      </c>
    </row>
    <row r="15" spans="1:39">
      <c r="A15" s="2">
        <v>12</v>
      </c>
      <c r="B15" s="70" t="s">
        <v>555</v>
      </c>
      <c r="C15" s="7" t="s">
        <v>25</v>
      </c>
      <c r="D15" s="4" t="s">
        <v>28</v>
      </c>
      <c r="E15" s="4" t="s">
        <v>16</v>
      </c>
      <c r="F15" s="70">
        <v>1280</v>
      </c>
      <c r="G15" s="70">
        <v>609</v>
      </c>
      <c r="H15" s="188">
        <v>1280</v>
      </c>
      <c r="I15" s="85">
        <f>H15/Demografia!F15</f>
        <v>4.5812455261274157E-2</v>
      </c>
      <c r="J15" s="85">
        <f t="shared" si="0"/>
        <v>1.3597392158613915E-2</v>
      </c>
      <c r="K15" s="85">
        <f t="shared" si="1"/>
        <v>1.4276632053269683E-2</v>
      </c>
      <c r="L15" s="186">
        <f>H15/Demografia!F15*1000</f>
        <v>45.81245526127416</v>
      </c>
      <c r="M15" s="188">
        <v>753</v>
      </c>
      <c r="N15" s="188">
        <v>694</v>
      </c>
      <c r="O15" s="188">
        <v>507</v>
      </c>
      <c r="P15" s="188">
        <v>604</v>
      </c>
      <c r="Q15" s="188">
        <v>237</v>
      </c>
      <c r="R15" s="188">
        <v>53</v>
      </c>
      <c r="S15" s="188">
        <v>10</v>
      </c>
      <c r="T15" s="189">
        <v>15</v>
      </c>
      <c r="U15" s="190">
        <v>13</v>
      </c>
      <c r="V15" s="112">
        <f>Demografia!F15/'Pomoc społeczna'!T15</f>
        <v>1862.6666666666667</v>
      </c>
      <c r="W15" s="71">
        <v>63.6</v>
      </c>
      <c r="X15" s="153">
        <v>5</v>
      </c>
      <c r="Y15" s="156">
        <v>62</v>
      </c>
      <c r="Z15" s="70" t="str">
        <f t="shared" si="2"/>
        <v>TAK</v>
      </c>
      <c r="AA15" s="94">
        <v>97</v>
      </c>
      <c r="AB15" s="85">
        <f>AA15/Demografia!N15</f>
        <v>1.4719271623672231E-2</v>
      </c>
      <c r="AC15" s="157">
        <v>59</v>
      </c>
      <c r="AD15" s="71">
        <v>221</v>
      </c>
      <c r="AE15" s="70">
        <f t="shared" si="3"/>
        <v>139</v>
      </c>
      <c r="AF15" s="70">
        <v>99</v>
      </c>
      <c r="AG15" s="70">
        <v>40</v>
      </c>
      <c r="AH15" s="191" t="s">
        <v>689</v>
      </c>
      <c r="AI15" s="192" t="s">
        <v>689</v>
      </c>
      <c r="AJ15" s="193" t="s">
        <v>689</v>
      </c>
      <c r="AK15" s="193" t="s">
        <v>690</v>
      </c>
      <c r="AL15" s="193" t="s">
        <v>690</v>
      </c>
      <c r="AM15" s="93" t="s">
        <v>689</v>
      </c>
    </row>
    <row r="16" spans="1:39">
      <c r="A16" s="2">
        <v>13</v>
      </c>
      <c r="B16" s="70" t="s">
        <v>556</v>
      </c>
      <c r="C16" s="7" t="s">
        <v>25</v>
      </c>
      <c r="D16" s="4" t="s">
        <v>28</v>
      </c>
      <c r="E16" s="4" t="s">
        <v>17</v>
      </c>
      <c r="F16" s="70">
        <v>453</v>
      </c>
      <c r="G16" s="70">
        <v>194</v>
      </c>
      <c r="H16" s="188">
        <v>453</v>
      </c>
      <c r="I16" s="85">
        <f>H16/Demografia!F16</f>
        <v>4.7040498442367601E-2</v>
      </c>
      <c r="J16" s="85">
        <f t="shared" si="0"/>
        <v>4.3315173707243011E-3</v>
      </c>
      <c r="K16" s="85">
        <f t="shared" si="1"/>
        <v>5.052589312602474E-3</v>
      </c>
      <c r="L16" s="186">
        <f>H16/Demografia!F16*1000</f>
        <v>47.0404984423676</v>
      </c>
      <c r="M16" s="188">
        <v>192</v>
      </c>
      <c r="N16" s="188">
        <v>193</v>
      </c>
      <c r="O16" s="188">
        <v>211</v>
      </c>
      <c r="P16" s="188">
        <v>171</v>
      </c>
      <c r="Q16" s="188">
        <v>98</v>
      </c>
      <c r="R16" s="188">
        <v>26</v>
      </c>
      <c r="S16" s="188">
        <v>2</v>
      </c>
      <c r="T16" s="189">
        <v>5</v>
      </c>
      <c r="U16" s="190">
        <v>0</v>
      </c>
      <c r="V16" s="112">
        <f>Demografia!F16/'Pomoc społeczna'!T16</f>
        <v>1926</v>
      </c>
      <c r="W16" s="71">
        <v>45.2</v>
      </c>
      <c r="X16" s="153">
        <v>1</v>
      </c>
      <c r="Y16" s="156">
        <v>17</v>
      </c>
      <c r="Z16" s="70" t="str">
        <f t="shared" si="2"/>
        <v>TAK</v>
      </c>
      <c r="AA16" s="94">
        <v>24</v>
      </c>
      <c r="AB16" s="85">
        <f>AA16/Demografia!N16</f>
        <v>1.7229002153625269E-2</v>
      </c>
      <c r="AC16" s="157">
        <v>10</v>
      </c>
      <c r="AD16" s="71">
        <v>31</v>
      </c>
      <c r="AE16" s="70">
        <f t="shared" si="3"/>
        <v>3</v>
      </c>
      <c r="AF16" s="70">
        <v>3</v>
      </c>
      <c r="AG16" s="70">
        <v>0</v>
      </c>
      <c r="AH16" s="191" t="s">
        <v>689</v>
      </c>
      <c r="AI16" s="192" t="s">
        <v>690</v>
      </c>
      <c r="AJ16" s="193" t="s">
        <v>690</v>
      </c>
      <c r="AK16" s="193" t="s">
        <v>690</v>
      </c>
      <c r="AL16" s="193" t="s">
        <v>690</v>
      </c>
      <c r="AM16" s="93" t="s">
        <v>689</v>
      </c>
    </row>
    <row r="17" spans="1:39">
      <c r="A17" s="2">
        <v>14</v>
      </c>
      <c r="B17" s="70" t="s">
        <v>557</v>
      </c>
      <c r="C17" s="7" t="s">
        <v>25</v>
      </c>
      <c r="D17" s="4" t="s">
        <v>29</v>
      </c>
      <c r="E17" s="4" t="s">
        <v>17</v>
      </c>
      <c r="F17" s="70">
        <v>317</v>
      </c>
      <c r="G17" s="70">
        <v>110</v>
      </c>
      <c r="H17" s="188">
        <v>317</v>
      </c>
      <c r="I17" s="85">
        <f>H17/Demografia!F17</f>
        <v>8.581483486735246E-2</v>
      </c>
      <c r="J17" s="85">
        <f t="shared" si="0"/>
        <v>2.4560150040189338E-3</v>
      </c>
      <c r="K17" s="85">
        <f t="shared" si="1"/>
        <v>3.53569715694257E-3</v>
      </c>
      <c r="L17" s="186">
        <f>H17/Demografia!F17*1000</f>
        <v>85.814834867352459</v>
      </c>
      <c r="M17" s="188">
        <v>100</v>
      </c>
      <c r="N17" s="188">
        <v>98</v>
      </c>
      <c r="O17" s="188">
        <v>63</v>
      </c>
      <c r="P17" s="188">
        <v>101</v>
      </c>
      <c r="Q17" s="188">
        <v>33</v>
      </c>
      <c r="R17" s="188">
        <v>14</v>
      </c>
      <c r="S17" s="188">
        <v>4</v>
      </c>
      <c r="T17" s="189">
        <v>3</v>
      </c>
      <c r="U17" s="190">
        <v>0</v>
      </c>
      <c r="V17" s="112">
        <f>Demografia!F17/'Pomoc społeczna'!T17</f>
        <v>1231.3333333333333</v>
      </c>
      <c r="W17" s="71">
        <v>41</v>
      </c>
      <c r="X17" s="153">
        <v>1</v>
      </c>
      <c r="Y17" s="156">
        <v>9</v>
      </c>
      <c r="Z17" s="70" t="str">
        <f t="shared" si="2"/>
        <v>TAK</v>
      </c>
      <c r="AA17" s="94">
        <v>14</v>
      </c>
      <c r="AB17" s="85">
        <f>AA17/Demografia!N17</f>
        <v>1.9310344827586208E-2</v>
      </c>
      <c r="AC17" s="157">
        <v>0</v>
      </c>
      <c r="AD17" s="71">
        <v>24</v>
      </c>
      <c r="AE17" s="70">
        <f t="shared" si="3"/>
        <v>6</v>
      </c>
      <c r="AF17" s="70">
        <v>6</v>
      </c>
      <c r="AG17" s="70">
        <v>0</v>
      </c>
      <c r="AH17" s="191" t="s">
        <v>689</v>
      </c>
      <c r="AI17" s="192" t="s">
        <v>689</v>
      </c>
      <c r="AJ17" s="193" t="s">
        <v>689</v>
      </c>
      <c r="AK17" s="193" t="s">
        <v>690</v>
      </c>
      <c r="AL17" s="193" t="s">
        <v>690</v>
      </c>
      <c r="AM17" s="93" t="s">
        <v>689</v>
      </c>
    </row>
    <row r="18" spans="1:39" ht="24" customHeight="1">
      <c r="A18" s="2">
        <v>15</v>
      </c>
      <c r="B18" s="70" t="s">
        <v>558</v>
      </c>
      <c r="C18" s="7" t="s">
        <v>25</v>
      </c>
      <c r="D18" s="4" t="s">
        <v>30</v>
      </c>
      <c r="E18" s="4" t="s">
        <v>31</v>
      </c>
      <c r="F18" s="70">
        <v>147</v>
      </c>
      <c r="G18" s="70">
        <v>60</v>
      </c>
      <c r="H18" s="188">
        <v>147</v>
      </c>
      <c r="I18" s="85">
        <f>H18/Demografia!F18</f>
        <v>3.9913114308987238E-2</v>
      </c>
      <c r="J18" s="85">
        <f t="shared" si="0"/>
        <v>1.3396445476466911E-3</v>
      </c>
      <c r="K18" s="85">
        <f t="shared" si="1"/>
        <v>1.6395819623676903E-3</v>
      </c>
      <c r="L18" s="186">
        <f>H18/Demografia!F18*1000</f>
        <v>39.91311430898724</v>
      </c>
      <c r="M18" s="188">
        <v>52</v>
      </c>
      <c r="N18" s="188">
        <v>98</v>
      </c>
      <c r="O18" s="188">
        <v>22</v>
      </c>
      <c r="P18" s="188">
        <v>30</v>
      </c>
      <c r="Q18" s="188">
        <v>120</v>
      </c>
      <c r="R18" s="188">
        <v>0</v>
      </c>
      <c r="S18" s="188">
        <v>0</v>
      </c>
      <c r="T18" s="189">
        <v>2</v>
      </c>
      <c r="U18" s="190">
        <v>0</v>
      </c>
      <c r="V18" s="112">
        <f>Demografia!F18/'Pomoc społeczna'!T18</f>
        <v>1841.5</v>
      </c>
      <c r="W18" s="71">
        <v>30.5</v>
      </c>
      <c r="X18" s="153">
        <v>0</v>
      </c>
      <c r="Y18" s="156">
        <v>0</v>
      </c>
      <c r="Z18" s="70" t="str">
        <f t="shared" si="2"/>
        <v>NIE</v>
      </c>
      <c r="AA18" s="94">
        <v>0</v>
      </c>
      <c r="AB18" s="85">
        <f>AA18/Demografia!N18</f>
        <v>0</v>
      </c>
      <c r="AC18" s="157">
        <v>0</v>
      </c>
      <c r="AD18" s="71">
        <v>0</v>
      </c>
      <c r="AE18" s="70">
        <f t="shared" si="3"/>
        <v>0</v>
      </c>
      <c r="AF18" s="70">
        <v>0</v>
      </c>
      <c r="AG18" s="70">
        <v>0</v>
      </c>
      <c r="AH18" s="194" t="s">
        <v>690</v>
      </c>
      <c r="AI18" s="192" t="s">
        <v>690</v>
      </c>
      <c r="AJ18" s="193" t="s">
        <v>690</v>
      </c>
      <c r="AK18" s="193" t="s">
        <v>690</v>
      </c>
      <c r="AL18" s="193" t="s">
        <v>690</v>
      </c>
      <c r="AM18" s="93" t="s">
        <v>690</v>
      </c>
    </row>
    <row r="19" spans="1:39" ht="25.5">
      <c r="A19" s="2">
        <v>16</v>
      </c>
      <c r="B19" s="70" t="s">
        <v>559</v>
      </c>
      <c r="C19" s="7" t="s">
        <v>25</v>
      </c>
      <c r="D19" s="4" t="s">
        <v>32</v>
      </c>
      <c r="E19" s="4" t="s">
        <v>31</v>
      </c>
      <c r="F19" s="70">
        <v>500</v>
      </c>
      <c r="G19" s="70">
        <v>210</v>
      </c>
      <c r="H19" s="188">
        <v>500</v>
      </c>
      <c r="I19" s="85">
        <f>H19/Demografia!F19</f>
        <v>5.993048064245475E-2</v>
      </c>
      <c r="J19" s="85">
        <f t="shared" si="0"/>
        <v>4.6887559167634188E-3</v>
      </c>
      <c r="K19" s="85">
        <f t="shared" si="1"/>
        <v>5.5768093958084705E-3</v>
      </c>
      <c r="L19" s="186">
        <f>H19/Demografia!F19*1000</f>
        <v>59.930480642454754</v>
      </c>
      <c r="M19" s="188">
        <v>313</v>
      </c>
      <c r="N19" s="188">
        <v>308</v>
      </c>
      <c r="O19" s="188">
        <v>193</v>
      </c>
      <c r="P19" s="188">
        <v>193</v>
      </c>
      <c r="Q19" s="188">
        <v>3</v>
      </c>
      <c r="R19" s="188">
        <v>15</v>
      </c>
      <c r="S19" s="188">
        <v>0</v>
      </c>
      <c r="T19" s="189">
        <v>6</v>
      </c>
      <c r="U19" s="190">
        <v>0</v>
      </c>
      <c r="V19" s="112">
        <f>Demografia!F19/'Pomoc społeczna'!T19</f>
        <v>1390.5</v>
      </c>
      <c r="W19" s="71">
        <v>31</v>
      </c>
      <c r="X19" s="153">
        <v>1</v>
      </c>
      <c r="Y19" s="156">
        <v>11</v>
      </c>
      <c r="Z19" s="70" t="str">
        <f t="shared" si="2"/>
        <v>TAK</v>
      </c>
      <c r="AA19" s="94">
        <v>15</v>
      </c>
      <c r="AB19" s="85">
        <f>AA19/Demografia!N19</f>
        <v>7.7519379844961239E-3</v>
      </c>
      <c r="AC19" s="157">
        <v>0</v>
      </c>
      <c r="AD19" s="71">
        <v>15</v>
      </c>
      <c r="AE19" s="70">
        <f t="shared" si="3"/>
        <v>16</v>
      </c>
      <c r="AF19" s="70">
        <v>16</v>
      </c>
      <c r="AG19" s="70">
        <v>0</v>
      </c>
      <c r="AH19" s="191" t="s">
        <v>689</v>
      </c>
      <c r="AI19" s="192" t="s">
        <v>690</v>
      </c>
      <c r="AJ19" s="193" t="s">
        <v>690</v>
      </c>
      <c r="AK19" s="193" t="s">
        <v>690</v>
      </c>
      <c r="AL19" s="193" t="s">
        <v>690</v>
      </c>
      <c r="AM19" s="93" t="s">
        <v>690</v>
      </c>
    </row>
    <row r="20" spans="1:39">
      <c r="A20" s="2">
        <v>17</v>
      </c>
      <c r="B20" s="70" t="s">
        <v>560</v>
      </c>
      <c r="C20" s="7" t="s">
        <v>25</v>
      </c>
      <c r="D20" s="4" t="s">
        <v>33</v>
      </c>
      <c r="E20" s="4" t="s">
        <v>17</v>
      </c>
      <c r="F20" s="70">
        <v>239</v>
      </c>
      <c r="G20" s="70">
        <v>102</v>
      </c>
      <c r="H20" s="188">
        <v>239</v>
      </c>
      <c r="I20" s="85">
        <f>H20/Demografia!F20</f>
        <v>6.3395225464190977E-2</v>
      </c>
      <c r="J20" s="85">
        <f t="shared" si="0"/>
        <v>2.2773957309993749E-3</v>
      </c>
      <c r="K20" s="85">
        <f t="shared" si="1"/>
        <v>2.6657148911964487E-3</v>
      </c>
      <c r="L20" s="186">
        <f>H20/Demografia!F20*1000</f>
        <v>63.395225464190979</v>
      </c>
      <c r="M20" s="188">
        <v>53</v>
      </c>
      <c r="N20" s="188">
        <v>149</v>
      </c>
      <c r="O20" s="188">
        <v>64</v>
      </c>
      <c r="P20" s="188">
        <v>63</v>
      </c>
      <c r="Q20" s="188">
        <v>0</v>
      </c>
      <c r="R20" s="188">
        <v>2</v>
      </c>
      <c r="S20" s="188">
        <v>0</v>
      </c>
      <c r="T20" s="189">
        <v>3</v>
      </c>
      <c r="U20" s="190">
        <v>0</v>
      </c>
      <c r="V20" s="112">
        <f>Demografia!F20/'Pomoc społeczna'!T20</f>
        <v>1256.6666666666667</v>
      </c>
      <c r="W20" s="71">
        <v>34.666666666666664</v>
      </c>
      <c r="X20" s="153">
        <v>1</v>
      </c>
      <c r="Y20" s="156">
        <v>11</v>
      </c>
      <c r="Z20" s="70" t="str">
        <f t="shared" si="2"/>
        <v>TAK</v>
      </c>
      <c r="AA20" s="94">
        <v>22</v>
      </c>
      <c r="AB20" s="85">
        <f>AA20/Demografia!N20</f>
        <v>2.9530201342281879E-2</v>
      </c>
      <c r="AC20" s="157">
        <v>16</v>
      </c>
      <c r="AD20" s="71">
        <v>7</v>
      </c>
      <c r="AE20" s="70">
        <f t="shared" si="3"/>
        <v>0</v>
      </c>
      <c r="AF20" s="70">
        <v>0</v>
      </c>
      <c r="AG20" s="70">
        <v>0</v>
      </c>
      <c r="AH20" s="191" t="s">
        <v>689</v>
      </c>
      <c r="AI20" s="192" t="s">
        <v>690</v>
      </c>
      <c r="AJ20" s="193" t="s">
        <v>690</v>
      </c>
      <c r="AK20" s="193" t="s">
        <v>690</v>
      </c>
      <c r="AL20" s="193" t="s">
        <v>690</v>
      </c>
      <c r="AM20" s="93" t="s">
        <v>690</v>
      </c>
    </row>
    <row r="21" spans="1:39">
      <c r="A21" s="2">
        <v>18</v>
      </c>
      <c r="B21" s="70" t="s">
        <v>561</v>
      </c>
      <c r="C21" s="7" t="s">
        <v>25</v>
      </c>
      <c r="D21" s="4" t="s">
        <v>34</v>
      </c>
      <c r="E21" s="4" t="s">
        <v>17</v>
      </c>
      <c r="F21" s="70">
        <v>314</v>
      </c>
      <c r="G21" s="70">
        <v>87</v>
      </c>
      <c r="H21" s="188">
        <v>314</v>
      </c>
      <c r="I21" s="85">
        <f>H21/Demografia!F21</f>
        <v>6.4835845550278756E-2</v>
      </c>
      <c r="J21" s="85">
        <f t="shared" si="0"/>
        <v>1.942484594087702E-3</v>
      </c>
      <c r="K21" s="85">
        <f t="shared" si="1"/>
        <v>3.5022363005677193E-3</v>
      </c>
      <c r="L21" s="186">
        <f>H21/Demografia!F21*1000</f>
        <v>64.835845550278762</v>
      </c>
      <c r="M21" s="188">
        <v>143</v>
      </c>
      <c r="N21" s="188">
        <v>47</v>
      </c>
      <c r="O21" s="188">
        <v>37</v>
      </c>
      <c r="P21" s="188">
        <v>2</v>
      </c>
      <c r="Q21" s="188">
        <v>210</v>
      </c>
      <c r="R21" s="188">
        <v>0</v>
      </c>
      <c r="S21" s="188">
        <v>0</v>
      </c>
      <c r="T21" s="189">
        <v>3</v>
      </c>
      <c r="U21" s="190">
        <v>0</v>
      </c>
      <c r="V21" s="112">
        <f>Demografia!F21/'Pomoc społeczna'!T21</f>
        <v>1614.3333333333333</v>
      </c>
      <c r="W21" s="71">
        <v>32.333333333333336</v>
      </c>
      <c r="X21" s="153">
        <v>1</v>
      </c>
      <c r="Y21" s="156">
        <v>10</v>
      </c>
      <c r="Z21" s="70" t="str">
        <f t="shared" si="2"/>
        <v>TAK</v>
      </c>
      <c r="AA21" s="94">
        <v>10</v>
      </c>
      <c r="AB21" s="85">
        <f>AA21/Demografia!N21</f>
        <v>1.0266940451745379E-2</v>
      </c>
      <c r="AC21" s="157">
        <v>0</v>
      </c>
      <c r="AD21" s="71">
        <v>0</v>
      </c>
      <c r="AE21" s="70">
        <f t="shared" si="3"/>
        <v>0</v>
      </c>
      <c r="AF21" s="70">
        <v>0</v>
      </c>
      <c r="AG21" s="70">
        <v>0</v>
      </c>
      <c r="AH21" s="191" t="s">
        <v>690</v>
      </c>
      <c r="AI21" s="192" t="s">
        <v>690</v>
      </c>
      <c r="AJ21" s="193" t="s">
        <v>690</v>
      </c>
      <c r="AK21" s="193" t="s">
        <v>690</v>
      </c>
      <c r="AL21" s="193" t="s">
        <v>690</v>
      </c>
      <c r="AM21" s="93" t="s">
        <v>690</v>
      </c>
    </row>
    <row r="22" spans="1:39">
      <c r="A22" s="2">
        <v>19</v>
      </c>
      <c r="B22" s="70" t="s">
        <v>562</v>
      </c>
      <c r="C22" s="7" t="s">
        <v>25</v>
      </c>
      <c r="D22" s="4" t="s">
        <v>35</v>
      </c>
      <c r="E22" s="4" t="s">
        <v>17</v>
      </c>
      <c r="F22" s="70">
        <v>287</v>
      </c>
      <c r="G22" s="70">
        <v>119</v>
      </c>
      <c r="H22" s="188">
        <v>287</v>
      </c>
      <c r="I22" s="85">
        <f>H22/Demografia!F22</f>
        <v>5.8309630231613167E-2</v>
      </c>
      <c r="J22" s="85">
        <f t="shared" si="0"/>
        <v>2.6569616861659372E-3</v>
      </c>
      <c r="K22" s="85">
        <f t="shared" si="1"/>
        <v>3.201088593194062E-3</v>
      </c>
      <c r="L22" s="186">
        <f>H22/Demografia!F22*1000</f>
        <v>58.30963023161317</v>
      </c>
      <c r="M22" s="188">
        <v>166</v>
      </c>
      <c r="N22" s="188">
        <v>126</v>
      </c>
      <c r="O22" s="188">
        <v>97</v>
      </c>
      <c r="P22" s="188">
        <v>69</v>
      </c>
      <c r="Q22" s="188">
        <v>56</v>
      </c>
      <c r="R22" s="188">
        <v>7</v>
      </c>
      <c r="S22" s="188">
        <v>0</v>
      </c>
      <c r="T22" s="189">
        <v>3</v>
      </c>
      <c r="U22" s="190">
        <v>0</v>
      </c>
      <c r="V22" s="112">
        <f>Demografia!F22/'Pomoc społeczna'!T22</f>
        <v>1640.6666666666667</v>
      </c>
      <c r="W22" s="71">
        <v>28</v>
      </c>
      <c r="X22" s="154">
        <v>1</v>
      </c>
      <c r="Y22" s="156">
        <v>6</v>
      </c>
      <c r="Z22" s="70" t="str">
        <f t="shared" si="2"/>
        <v>TAK</v>
      </c>
      <c r="AA22" s="94">
        <v>9</v>
      </c>
      <c r="AB22" s="85">
        <f>AA22/Demografia!N22</f>
        <v>8.2872928176795577E-3</v>
      </c>
      <c r="AC22" s="157">
        <v>2</v>
      </c>
      <c r="AD22" s="71">
        <v>10</v>
      </c>
      <c r="AE22" s="70">
        <f t="shared" si="3"/>
        <v>0</v>
      </c>
      <c r="AF22" s="70">
        <v>0</v>
      </c>
      <c r="AG22" s="70">
        <v>0</v>
      </c>
      <c r="AH22" s="191" t="s">
        <v>689</v>
      </c>
      <c r="AI22" s="192" t="s">
        <v>689</v>
      </c>
      <c r="AJ22" s="193" t="s">
        <v>690</v>
      </c>
      <c r="AK22" s="193" t="s">
        <v>689</v>
      </c>
      <c r="AL22" s="193" t="s">
        <v>690</v>
      </c>
      <c r="AM22" s="93" t="s">
        <v>690</v>
      </c>
    </row>
    <row r="23" spans="1:39">
      <c r="A23" s="2">
        <v>20</v>
      </c>
      <c r="B23" s="70" t="s">
        <v>563</v>
      </c>
      <c r="C23" s="7" t="s">
        <v>36</v>
      </c>
      <c r="D23" s="4" t="s">
        <v>37</v>
      </c>
      <c r="E23" s="4" t="s">
        <v>17</v>
      </c>
      <c r="F23" s="70">
        <v>458</v>
      </c>
      <c r="G23" s="70">
        <v>218</v>
      </c>
      <c r="H23" s="188">
        <v>458</v>
      </c>
      <c r="I23" s="85">
        <f>H23/Demografia!F23</f>
        <v>1.7264776839565742E-2</v>
      </c>
      <c r="J23" s="85">
        <f t="shared" si="0"/>
        <v>4.8673751897829777E-3</v>
      </c>
      <c r="K23" s="85">
        <f t="shared" si="1"/>
        <v>5.1083574065605587E-3</v>
      </c>
      <c r="L23" s="186">
        <f>H23/Demografia!F23*1000</f>
        <v>17.264776839565741</v>
      </c>
      <c r="M23" s="188">
        <v>213</v>
      </c>
      <c r="N23" s="188">
        <v>122</v>
      </c>
      <c r="O23" s="188">
        <v>282</v>
      </c>
      <c r="P23" s="188">
        <v>283</v>
      </c>
      <c r="Q23" s="188">
        <v>252</v>
      </c>
      <c r="R23" s="188">
        <v>51</v>
      </c>
      <c r="S23" s="188">
        <v>4</v>
      </c>
      <c r="T23" s="189">
        <v>10</v>
      </c>
      <c r="U23" s="190">
        <v>10</v>
      </c>
      <c r="V23" s="112">
        <f>Demografia!F23/'Pomoc społeczna'!T23</f>
        <v>2652.8</v>
      </c>
      <c r="W23" s="71">
        <v>35.5</v>
      </c>
      <c r="X23" s="153">
        <v>2</v>
      </c>
      <c r="Y23" s="156">
        <v>16</v>
      </c>
      <c r="Z23" s="70" t="str">
        <f t="shared" si="2"/>
        <v>TAK</v>
      </c>
      <c r="AA23" s="94">
        <v>27</v>
      </c>
      <c r="AB23" s="85">
        <f>AA23/Demografia!N23</f>
        <v>6.746626686656672E-3</v>
      </c>
      <c r="AC23" s="157">
        <v>0</v>
      </c>
      <c r="AD23" s="71">
        <v>58</v>
      </c>
      <c r="AE23" s="70">
        <f t="shared" si="3"/>
        <v>0</v>
      </c>
      <c r="AF23" s="70">
        <v>0</v>
      </c>
      <c r="AG23" s="70">
        <v>0</v>
      </c>
      <c r="AH23" s="191" t="s">
        <v>689</v>
      </c>
      <c r="AI23" s="192" t="s">
        <v>689</v>
      </c>
      <c r="AJ23" s="193" t="s">
        <v>690</v>
      </c>
      <c r="AK23" s="193" t="s">
        <v>689</v>
      </c>
      <c r="AL23" s="193" t="s">
        <v>689</v>
      </c>
      <c r="AM23" s="93" t="s">
        <v>689</v>
      </c>
    </row>
    <row r="24" spans="1:39" ht="25.5">
      <c r="A24" s="2">
        <v>21</v>
      </c>
      <c r="B24" s="70" t="s">
        <v>564</v>
      </c>
      <c r="C24" s="7" t="s">
        <v>36</v>
      </c>
      <c r="D24" s="4" t="s">
        <v>38</v>
      </c>
      <c r="E24" s="4" t="s">
        <v>17</v>
      </c>
      <c r="F24" s="70">
        <v>223</v>
      </c>
      <c r="G24" s="70">
        <v>103</v>
      </c>
      <c r="H24" s="188">
        <v>223</v>
      </c>
      <c r="I24" s="85">
        <f>H24/Demografia!F24</f>
        <v>2.5825130283729011E-2</v>
      </c>
      <c r="J24" s="85">
        <f t="shared" si="0"/>
        <v>2.2997231401268195E-3</v>
      </c>
      <c r="K24" s="85">
        <f t="shared" si="1"/>
        <v>2.4872569905305775E-3</v>
      </c>
      <c r="L24" s="186">
        <f>H24/Demografia!F24*1000</f>
        <v>25.82513028372901</v>
      </c>
      <c r="M24" s="188">
        <v>58</v>
      </c>
      <c r="N24" s="188">
        <v>84</v>
      </c>
      <c r="O24" s="188">
        <v>103</v>
      </c>
      <c r="P24" s="188">
        <v>167</v>
      </c>
      <c r="Q24" s="188">
        <v>76</v>
      </c>
      <c r="R24" s="188">
        <v>14</v>
      </c>
      <c r="S24" s="188">
        <v>0</v>
      </c>
      <c r="T24" s="189">
        <v>4</v>
      </c>
      <c r="U24" s="190">
        <v>0</v>
      </c>
      <c r="V24" s="112">
        <f>Demografia!F24/'Pomoc społeczna'!T24</f>
        <v>2158.75</v>
      </c>
      <c r="W24" s="71">
        <v>33.25</v>
      </c>
      <c r="X24" s="153">
        <v>1</v>
      </c>
      <c r="Y24" s="156">
        <v>12</v>
      </c>
      <c r="Z24" s="70" t="str">
        <f t="shared" si="2"/>
        <v>TAK</v>
      </c>
      <c r="AA24" s="94">
        <v>9</v>
      </c>
      <c r="AB24" s="85">
        <f>AA24/Demografia!N24</f>
        <v>5.5180870631514412E-3</v>
      </c>
      <c r="AC24" s="157">
        <v>0</v>
      </c>
      <c r="AD24" s="71">
        <v>0</v>
      </c>
      <c r="AE24" s="70">
        <f t="shared" si="3"/>
        <v>12</v>
      </c>
      <c r="AF24" s="70">
        <v>12</v>
      </c>
      <c r="AG24" s="70">
        <v>0</v>
      </c>
      <c r="AH24" s="191" t="s">
        <v>689</v>
      </c>
      <c r="AI24" s="192" t="s">
        <v>690</v>
      </c>
      <c r="AJ24" s="193" t="s">
        <v>690</v>
      </c>
      <c r="AK24" s="193" t="s">
        <v>690</v>
      </c>
      <c r="AL24" s="193" t="s">
        <v>690</v>
      </c>
      <c r="AM24" s="93" t="s">
        <v>689</v>
      </c>
    </row>
    <row r="25" spans="1:39">
      <c r="A25" s="2">
        <v>22</v>
      </c>
      <c r="B25" s="70" t="s">
        <v>565</v>
      </c>
      <c r="C25" s="7" t="s">
        <v>36</v>
      </c>
      <c r="D25" s="4" t="s">
        <v>39</v>
      </c>
      <c r="E25" s="4" t="s">
        <v>17</v>
      </c>
      <c r="F25" s="70">
        <v>366</v>
      </c>
      <c r="G25" s="70">
        <v>164</v>
      </c>
      <c r="H25" s="188">
        <v>366</v>
      </c>
      <c r="I25" s="85">
        <f>H25/Demografia!F25</f>
        <v>2.8288761786984078E-2</v>
      </c>
      <c r="J25" s="85">
        <f t="shared" si="0"/>
        <v>3.6616950969009555E-3</v>
      </c>
      <c r="K25" s="85">
        <f t="shared" si="1"/>
        <v>4.0822244777318E-3</v>
      </c>
      <c r="L25" s="186">
        <f>H25/Demografia!F25*1000</f>
        <v>28.288761786984079</v>
      </c>
      <c r="M25" s="188">
        <v>148</v>
      </c>
      <c r="N25" s="188">
        <v>50</v>
      </c>
      <c r="O25" s="188">
        <v>146</v>
      </c>
      <c r="P25" s="188">
        <v>201</v>
      </c>
      <c r="Q25" s="188">
        <v>35</v>
      </c>
      <c r="R25" s="188">
        <v>30</v>
      </c>
      <c r="S25" s="188">
        <v>4</v>
      </c>
      <c r="T25" s="189">
        <v>4</v>
      </c>
      <c r="U25" s="190">
        <v>0</v>
      </c>
      <c r="V25" s="112">
        <f>Demografia!F25/'Pomoc społeczna'!T25</f>
        <v>3234.5</v>
      </c>
      <c r="W25" s="71">
        <v>67.75</v>
      </c>
      <c r="X25" s="153">
        <v>1</v>
      </c>
      <c r="Y25" s="156">
        <v>14</v>
      </c>
      <c r="Z25" s="70" t="str">
        <f t="shared" si="2"/>
        <v>TAK</v>
      </c>
      <c r="AA25" s="94">
        <v>11</v>
      </c>
      <c r="AB25" s="85">
        <f>AA25/Demografia!N25</f>
        <v>4.6511627906976744E-3</v>
      </c>
      <c r="AC25" s="157">
        <v>2</v>
      </c>
      <c r="AD25" s="71">
        <v>16</v>
      </c>
      <c r="AE25" s="70">
        <f t="shared" si="3"/>
        <v>2</v>
      </c>
      <c r="AF25" s="70">
        <v>2</v>
      </c>
      <c r="AG25" s="70">
        <v>0</v>
      </c>
      <c r="AH25" s="194" t="s">
        <v>690</v>
      </c>
      <c r="AI25" s="192" t="s">
        <v>689</v>
      </c>
      <c r="AJ25" s="193" t="s">
        <v>690</v>
      </c>
      <c r="AK25" s="193" t="s">
        <v>689</v>
      </c>
      <c r="AL25" s="193" t="s">
        <v>690</v>
      </c>
      <c r="AM25" s="93" t="s">
        <v>689</v>
      </c>
    </row>
    <row r="26" spans="1:39" ht="22.5" customHeight="1">
      <c r="A26" s="2">
        <v>23</v>
      </c>
      <c r="B26" s="70" t="s">
        <v>566</v>
      </c>
      <c r="C26" s="7" t="s">
        <v>36</v>
      </c>
      <c r="D26" s="4" t="s">
        <v>40</v>
      </c>
      <c r="E26" s="4" t="s">
        <v>31</v>
      </c>
      <c r="F26" s="70">
        <v>748</v>
      </c>
      <c r="G26" s="70">
        <v>400</v>
      </c>
      <c r="H26" s="188">
        <v>748</v>
      </c>
      <c r="I26" s="85">
        <f>H26/Demografia!F26</f>
        <v>3.2409012131715771E-2</v>
      </c>
      <c r="J26" s="85">
        <f t="shared" si="0"/>
        <v>8.9309636509779401E-3</v>
      </c>
      <c r="K26" s="85">
        <f t="shared" si="1"/>
        <v>8.3429068561294718E-3</v>
      </c>
      <c r="L26" s="186">
        <f>H26/Demografia!F26*1000</f>
        <v>32.40901213171577</v>
      </c>
      <c r="M26" s="188">
        <v>429</v>
      </c>
      <c r="N26" s="188">
        <v>352</v>
      </c>
      <c r="O26" s="188">
        <v>328</v>
      </c>
      <c r="P26" s="188">
        <v>496</v>
      </c>
      <c r="Q26" s="188">
        <v>233</v>
      </c>
      <c r="R26" s="188">
        <v>106</v>
      </c>
      <c r="S26" s="188">
        <v>10</v>
      </c>
      <c r="T26" s="189">
        <v>18</v>
      </c>
      <c r="U26" s="190">
        <v>18</v>
      </c>
      <c r="V26" s="112">
        <f>Demografia!F26/'Pomoc społeczna'!T26</f>
        <v>1282.2222222222222</v>
      </c>
      <c r="W26" s="71">
        <v>29.611111111111111</v>
      </c>
      <c r="X26" s="153">
        <v>4</v>
      </c>
      <c r="Y26" s="156">
        <v>53</v>
      </c>
      <c r="Z26" s="70" t="str">
        <f t="shared" si="2"/>
        <v>TAK</v>
      </c>
      <c r="AA26" s="94">
        <v>85</v>
      </c>
      <c r="AB26" s="85">
        <f>AA26/Demografia!N26</f>
        <v>1.6402933230412968E-2</v>
      </c>
      <c r="AC26" s="157">
        <v>0</v>
      </c>
      <c r="AD26" s="71">
        <v>21</v>
      </c>
      <c r="AE26" s="70">
        <f t="shared" si="3"/>
        <v>4</v>
      </c>
      <c r="AF26" s="70">
        <v>4</v>
      </c>
      <c r="AG26" s="70">
        <v>0</v>
      </c>
      <c r="AH26" s="191" t="s">
        <v>689</v>
      </c>
      <c r="AI26" s="192" t="s">
        <v>690</v>
      </c>
      <c r="AJ26" s="193" t="s">
        <v>690</v>
      </c>
      <c r="AK26" s="193" t="s">
        <v>690</v>
      </c>
      <c r="AL26" s="193" t="s">
        <v>690</v>
      </c>
      <c r="AM26" s="93" t="s">
        <v>689</v>
      </c>
    </row>
    <row r="27" spans="1:39" ht="23.25" customHeight="1">
      <c r="A27" s="2">
        <v>24</v>
      </c>
      <c r="B27" s="70" t="s">
        <v>567</v>
      </c>
      <c r="C27" s="7" t="s">
        <v>36</v>
      </c>
      <c r="D27" s="4" t="s">
        <v>41</v>
      </c>
      <c r="E27" s="4" t="s">
        <v>17</v>
      </c>
      <c r="F27" s="70">
        <v>397</v>
      </c>
      <c r="G27" s="70">
        <v>170</v>
      </c>
      <c r="H27" s="188">
        <v>397</v>
      </c>
      <c r="I27" s="85">
        <f>H27/Demografia!F27</f>
        <v>3.7921482472060369E-2</v>
      </c>
      <c r="J27" s="85">
        <f t="shared" si="0"/>
        <v>3.7956595516656249E-3</v>
      </c>
      <c r="K27" s="85">
        <f t="shared" si="1"/>
        <v>4.4279866602719249E-3</v>
      </c>
      <c r="L27" s="186">
        <f>H27/Demografia!F27*1000</f>
        <v>37.921482472060369</v>
      </c>
      <c r="M27" s="188">
        <v>197</v>
      </c>
      <c r="N27" s="188">
        <v>112</v>
      </c>
      <c r="O27" s="188">
        <v>200</v>
      </c>
      <c r="P27" s="188">
        <v>325</v>
      </c>
      <c r="Q27" s="188">
        <v>176</v>
      </c>
      <c r="R27" s="188">
        <v>46</v>
      </c>
      <c r="S27" s="188">
        <v>2</v>
      </c>
      <c r="T27" s="189">
        <v>6</v>
      </c>
      <c r="U27" s="190">
        <v>0</v>
      </c>
      <c r="V27" s="112">
        <f>Demografia!F27/'Pomoc społeczna'!T27</f>
        <v>1744.8333333333333</v>
      </c>
      <c r="W27" s="71">
        <v>57.166666666666664</v>
      </c>
      <c r="X27" s="153">
        <v>1</v>
      </c>
      <c r="Y27" s="156">
        <v>13</v>
      </c>
      <c r="Z27" s="70" t="str">
        <f t="shared" si="2"/>
        <v>TAK</v>
      </c>
      <c r="AA27" s="94">
        <v>23</v>
      </c>
      <c r="AB27" s="85">
        <f>AA27/Demografia!N27</f>
        <v>1.1025886864813039E-2</v>
      </c>
      <c r="AC27" s="157">
        <v>15</v>
      </c>
      <c r="AD27" s="71">
        <v>8</v>
      </c>
      <c r="AE27" s="70">
        <f t="shared" si="3"/>
        <v>5</v>
      </c>
      <c r="AF27" s="70">
        <v>5</v>
      </c>
      <c r="AG27" s="70">
        <v>0</v>
      </c>
      <c r="AH27" s="191" t="s">
        <v>689</v>
      </c>
      <c r="AI27" s="192" t="s">
        <v>689</v>
      </c>
      <c r="AJ27" s="193" t="s">
        <v>690</v>
      </c>
      <c r="AK27" s="193" t="s">
        <v>689</v>
      </c>
      <c r="AL27" s="193" t="s">
        <v>690</v>
      </c>
      <c r="AM27" s="93" t="s">
        <v>690</v>
      </c>
    </row>
    <row r="28" spans="1:39">
      <c r="A28" s="2">
        <v>25</v>
      </c>
      <c r="B28" s="70" t="s">
        <v>568</v>
      </c>
      <c r="C28" s="7" t="s">
        <v>36</v>
      </c>
      <c r="D28" s="4" t="s">
        <v>42</v>
      </c>
      <c r="E28" s="4" t="s">
        <v>17</v>
      </c>
      <c r="F28" s="70">
        <v>247</v>
      </c>
      <c r="G28" s="70">
        <v>136</v>
      </c>
      <c r="H28" s="188">
        <v>247</v>
      </c>
      <c r="I28" s="85">
        <f>H28/Demografia!F28</f>
        <v>1.2997263733950748E-2</v>
      </c>
      <c r="J28" s="85">
        <f t="shared" si="0"/>
        <v>3.0365276413324999E-3</v>
      </c>
      <c r="K28" s="85">
        <f t="shared" si="1"/>
        <v>2.7549438415293841E-3</v>
      </c>
      <c r="L28" s="186">
        <f>H28/Demografia!F28*1000</f>
        <v>12.997263733950748</v>
      </c>
      <c r="M28" s="188">
        <v>107</v>
      </c>
      <c r="N28" s="188">
        <v>39</v>
      </c>
      <c r="O28" s="188">
        <v>127</v>
      </c>
      <c r="P28" s="188">
        <v>150</v>
      </c>
      <c r="Q28" s="188">
        <v>95</v>
      </c>
      <c r="R28" s="188">
        <v>31</v>
      </c>
      <c r="S28" s="188">
        <v>0</v>
      </c>
      <c r="T28" s="189">
        <v>8</v>
      </c>
      <c r="U28" s="190">
        <v>3</v>
      </c>
      <c r="V28" s="112">
        <f>Demografia!F28/'Pomoc społeczna'!T28</f>
        <v>2375.5</v>
      </c>
      <c r="W28" s="71">
        <v>13.5</v>
      </c>
      <c r="X28" s="153">
        <v>2</v>
      </c>
      <c r="Y28" s="156">
        <v>14</v>
      </c>
      <c r="Z28" s="70" t="str">
        <f t="shared" si="2"/>
        <v>TAK</v>
      </c>
      <c r="AA28" s="94">
        <v>16</v>
      </c>
      <c r="AB28" s="85">
        <f>AA28/Demografia!N28</f>
        <v>5.3404539385847796E-3</v>
      </c>
      <c r="AC28" s="157">
        <v>0</v>
      </c>
      <c r="AD28" s="71">
        <v>31</v>
      </c>
      <c r="AE28" s="70">
        <f t="shared" si="3"/>
        <v>10</v>
      </c>
      <c r="AF28" s="70">
        <v>10</v>
      </c>
      <c r="AG28" s="70">
        <v>0</v>
      </c>
      <c r="AH28" s="191" t="s">
        <v>689</v>
      </c>
      <c r="AI28" s="192" t="s">
        <v>689</v>
      </c>
      <c r="AJ28" s="193" t="s">
        <v>690</v>
      </c>
      <c r="AK28" s="193" t="s">
        <v>689</v>
      </c>
      <c r="AL28" s="193" t="s">
        <v>690</v>
      </c>
      <c r="AM28" s="93" t="s">
        <v>689</v>
      </c>
    </row>
    <row r="29" spans="1:39">
      <c r="A29" s="2">
        <v>26</v>
      </c>
      <c r="B29" s="70" t="s">
        <v>569</v>
      </c>
      <c r="C29" s="7" t="s">
        <v>36</v>
      </c>
      <c r="D29" s="4" t="s">
        <v>43</v>
      </c>
      <c r="E29" s="4" t="s">
        <v>17</v>
      </c>
      <c r="F29" s="70">
        <v>218</v>
      </c>
      <c r="G29" s="70">
        <v>99</v>
      </c>
      <c r="H29" s="188">
        <v>218</v>
      </c>
      <c r="I29" s="85">
        <f>H29/Demografia!F29</f>
        <v>1.9816380329060995E-2</v>
      </c>
      <c r="J29" s="85">
        <f t="shared" si="0"/>
        <v>2.2104135036170405E-3</v>
      </c>
      <c r="K29" s="85">
        <f t="shared" si="1"/>
        <v>2.4314888965724928E-3</v>
      </c>
      <c r="L29" s="186">
        <f>H29/Demografia!F29*1000</f>
        <v>19.816380329060994</v>
      </c>
      <c r="M29" s="188">
        <v>133</v>
      </c>
      <c r="N29" s="188">
        <v>63</v>
      </c>
      <c r="O29" s="188">
        <v>122</v>
      </c>
      <c r="P29" s="188">
        <v>83</v>
      </c>
      <c r="Q29" s="188">
        <v>84</v>
      </c>
      <c r="R29" s="188">
        <v>48</v>
      </c>
      <c r="S29" s="188">
        <v>0</v>
      </c>
      <c r="T29" s="189">
        <v>6</v>
      </c>
      <c r="U29" s="190">
        <v>0</v>
      </c>
      <c r="V29" s="112">
        <f>Demografia!F29/'Pomoc społeczna'!T29</f>
        <v>1833.5</v>
      </c>
      <c r="W29" s="71">
        <v>20.666666666666668</v>
      </c>
      <c r="X29" s="153">
        <v>1</v>
      </c>
      <c r="Y29" s="156">
        <v>14</v>
      </c>
      <c r="Z29" s="70" t="str">
        <f t="shared" si="2"/>
        <v>TAK</v>
      </c>
      <c r="AA29" s="94">
        <v>7</v>
      </c>
      <c r="AB29" s="85">
        <f>AA29/Demografia!N29</f>
        <v>3.5175879396984926E-3</v>
      </c>
      <c r="AC29" s="157">
        <v>2</v>
      </c>
      <c r="AD29" s="71">
        <v>31</v>
      </c>
      <c r="AE29" s="70">
        <f t="shared" si="3"/>
        <v>10</v>
      </c>
      <c r="AF29" s="70">
        <v>10</v>
      </c>
      <c r="AG29" s="70">
        <v>0</v>
      </c>
      <c r="AH29" s="191" t="s">
        <v>689</v>
      </c>
      <c r="AI29" s="192" t="s">
        <v>690</v>
      </c>
      <c r="AJ29" s="193" t="s">
        <v>690</v>
      </c>
      <c r="AK29" s="193" t="s">
        <v>690</v>
      </c>
      <c r="AL29" s="193" t="s">
        <v>690</v>
      </c>
      <c r="AM29" s="93" t="s">
        <v>689</v>
      </c>
    </row>
    <row r="30" spans="1:39" ht="27" customHeight="1">
      <c r="A30" s="2">
        <v>27</v>
      </c>
      <c r="B30" s="70" t="s">
        <v>570</v>
      </c>
      <c r="C30" s="7" t="s">
        <v>36</v>
      </c>
      <c r="D30" s="4" t="s">
        <v>44</v>
      </c>
      <c r="E30" s="4" t="s">
        <v>31</v>
      </c>
      <c r="F30" s="70">
        <v>539</v>
      </c>
      <c r="G30" s="70">
        <v>287</v>
      </c>
      <c r="H30" s="188">
        <v>539</v>
      </c>
      <c r="I30" s="85">
        <f>H30/Demografia!F30</f>
        <v>3.3148831488314885E-2</v>
      </c>
      <c r="J30" s="85">
        <f t="shared" si="0"/>
        <v>6.4079664195766722E-3</v>
      </c>
      <c r="K30" s="85">
        <f t="shared" si="1"/>
        <v>6.0118005286815311E-3</v>
      </c>
      <c r="L30" s="186">
        <f>H30/Demografia!F30*1000</f>
        <v>33.148831488314883</v>
      </c>
      <c r="M30" s="188">
        <v>294</v>
      </c>
      <c r="N30" s="188">
        <v>173</v>
      </c>
      <c r="O30" s="188">
        <v>260</v>
      </c>
      <c r="P30" s="188">
        <v>298</v>
      </c>
      <c r="Q30" s="188">
        <v>308</v>
      </c>
      <c r="R30" s="188">
        <v>26</v>
      </c>
      <c r="S30" s="188">
        <v>5</v>
      </c>
      <c r="T30" s="189">
        <v>9</v>
      </c>
      <c r="U30" s="190">
        <v>8</v>
      </c>
      <c r="V30" s="112">
        <f>Demografia!F30/'Pomoc społeczna'!T30</f>
        <v>1806.6666666666667</v>
      </c>
      <c r="W30" s="71">
        <v>52.555555555555557</v>
      </c>
      <c r="X30" s="153">
        <v>2</v>
      </c>
      <c r="Y30" s="156">
        <v>31</v>
      </c>
      <c r="Z30" s="70" t="str">
        <f t="shared" si="2"/>
        <v>TAK</v>
      </c>
      <c r="AA30" s="94">
        <v>107</v>
      </c>
      <c r="AB30" s="85">
        <f>AA30/Demografia!N30</f>
        <v>2.9371397200109801E-2</v>
      </c>
      <c r="AC30" s="157">
        <v>11</v>
      </c>
      <c r="AD30" s="71">
        <v>14</v>
      </c>
      <c r="AE30" s="70">
        <f t="shared" si="3"/>
        <v>6</v>
      </c>
      <c r="AF30" s="70">
        <v>6</v>
      </c>
      <c r="AG30" s="70">
        <v>0</v>
      </c>
      <c r="AH30" s="191" t="s">
        <v>689</v>
      </c>
      <c r="AI30" s="192" t="s">
        <v>689</v>
      </c>
      <c r="AJ30" s="193" t="s">
        <v>689</v>
      </c>
      <c r="AK30" s="193" t="s">
        <v>690</v>
      </c>
      <c r="AL30" s="193" t="s">
        <v>690</v>
      </c>
      <c r="AM30" s="93" t="s">
        <v>689</v>
      </c>
    </row>
    <row r="31" spans="1:39">
      <c r="A31" s="2">
        <v>28</v>
      </c>
      <c r="B31" s="70" t="s">
        <v>571</v>
      </c>
      <c r="C31" s="7" t="s">
        <v>45</v>
      </c>
      <c r="D31" s="4" t="s">
        <v>46</v>
      </c>
      <c r="E31" s="4" t="s">
        <v>16</v>
      </c>
      <c r="F31" s="70">
        <v>844</v>
      </c>
      <c r="G31" s="70">
        <v>441</v>
      </c>
      <c r="H31" s="188">
        <v>844</v>
      </c>
      <c r="I31" s="85">
        <f>H31/Demografia!F31</f>
        <v>4.7343916531104507E-2</v>
      </c>
      <c r="J31" s="85">
        <f t="shared" si="0"/>
        <v>9.8463874252031798E-3</v>
      </c>
      <c r="K31" s="85">
        <f t="shared" si="1"/>
        <v>9.4136542601246983E-3</v>
      </c>
      <c r="L31" s="186">
        <f>H31/Demografia!F31*1000</f>
        <v>47.343916531104504</v>
      </c>
      <c r="M31" s="188">
        <v>566</v>
      </c>
      <c r="N31" s="188">
        <v>483</v>
      </c>
      <c r="O31" s="188">
        <v>330</v>
      </c>
      <c r="P31" s="188">
        <v>154</v>
      </c>
      <c r="Q31" s="188">
        <v>148</v>
      </c>
      <c r="R31" s="188">
        <v>19</v>
      </c>
      <c r="S31" s="188">
        <v>2</v>
      </c>
      <c r="T31" s="189">
        <v>11</v>
      </c>
      <c r="U31" s="190">
        <v>0</v>
      </c>
      <c r="V31" s="112">
        <f>Demografia!F31/'Pomoc społeczna'!T31</f>
        <v>1620.6363636363637</v>
      </c>
      <c r="W31" s="71">
        <v>36.81818181818182</v>
      </c>
      <c r="X31" s="153">
        <v>1</v>
      </c>
      <c r="Y31" s="156">
        <v>10</v>
      </c>
      <c r="Z31" s="70" t="str">
        <f t="shared" si="2"/>
        <v>TAK</v>
      </c>
      <c r="AA31" s="94">
        <v>81</v>
      </c>
      <c r="AB31" s="85">
        <f>AA31/Demografia!N31</f>
        <v>1.7020382433284305E-2</v>
      </c>
      <c r="AC31" s="157">
        <v>38</v>
      </c>
      <c r="AD31" s="71">
        <v>10</v>
      </c>
      <c r="AE31" s="70">
        <f t="shared" si="3"/>
        <v>6</v>
      </c>
      <c r="AF31" s="70">
        <v>6</v>
      </c>
      <c r="AG31" s="70">
        <v>0</v>
      </c>
      <c r="AH31" s="191" t="s">
        <v>689</v>
      </c>
      <c r="AI31" s="192" t="s">
        <v>690</v>
      </c>
      <c r="AJ31" s="193" t="s">
        <v>690</v>
      </c>
      <c r="AK31" s="193" t="s">
        <v>690</v>
      </c>
      <c r="AL31" s="193" t="s">
        <v>690</v>
      </c>
      <c r="AM31" s="93" t="s">
        <v>689</v>
      </c>
    </row>
    <row r="32" spans="1:39" ht="12" customHeight="1">
      <c r="A32" s="2">
        <v>29</v>
      </c>
      <c r="B32" s="70" t="s">
        <v>572</v>
      </c>
      <c r="C32" s="7" t="s">
        <v>45</v>
      </c>
      <c r="D32" s="4" t="s">
        <v>46</v>
      </c>
      <c r="E32" s="4" t="s">
        <v>17</v>
      </c>
      <c r="F32" s="70">
        <v>169</v>
      </c>
      <c r="G32" s="70">
        <v>65</v>
      </c>
      <c r="H32" s="188">
        <v>169</v>
      </c>
      <c r="I32" s="85">
        <f>H32/Demografia!F32</f>
        <v>2.8012597381070776E-2</v>
      </c>
      <c r="J32" s="85">
        <f t="shared" si="0"/>
        <v>1.4512815932839153E-3</v>
      </c>
      <c r="K32" s="85">
        <f t="shared" si="1"/>
        <v>1.884961575783263E-3</v>
      </c>
      <c r="L32" s="186">
        <f>H32/Demografia!F32*1000</f>
        <v>28.012597381070776</v>
      </c>
      <c r="M32" s="188">
        <v>90</v>
      </c>
      <c r="N32" s="188">
        <v>100</v>
      </c>
      <c r="O32" s="188">
        <v>55</v>
      </c>
      <c r="P32" s="188">
        <v>38</v>
      </c>
      <c r="Q32" s="188">
        <v>53</v>
      </c>
      <c r="R32" s="188">
        <v>11</v>
      </c>
      <c r="S32" s="188">
        <v>0</v>
      </c>
      <c r="T32" s="189">
        <v>3</v>
      </c>
      <c r="U32" s="190">
        <v>0</v>
      </c>
      <c r="V32" s="112">
        <f>Demografia!F32/'Pomoc społeczna'!T32</f>
        <v>2011</v>
      </c>
      <c r="W32" s="71">
        <v>18.333333333333332</v>
      </c>
      <c r="X32" s="153">
        <v>1</v>
      </c>
      <c r="Y32" s="156">
        <v>10</v>
      </c>
      <c r="Z32" s="70" t="str">
        <f t="shared" si="2"/>
        <v>TAK</v>
      </c>
      <c r="AA32" s="94">
        <v>6</v>
      </c>
      <c r="AB32" s="85">
        <f>AA32/Demografia!N32</f>
        <v>5.9701492537313433E-3</v>
      </c>
      <c r="AC32" s="157">
        <v>2</v>
      </c>
      <c r="AD32" s="71">
        <v>0</v>
      </c>
      <c r="AE32" s="70">
        <f t="shared" si="3"/>
        <v>3</v>
      </c>
      <c r="AF32" s="70">
        <v>3</v>
      </c>
      <c r="AG32" s="70">
        <v>0</v>
      </c>
      <c r="AH32" s="191" t="s">
        <v>689</v>
      </c>
      <c r="AI32" s="192" t="s">
        <v>690</v>
      </c>
      <c r="AJ32" s="193" t="s">
        <v>690</v>
      </c>
      <c r="AK32" s="193" t="s">
        <v>690</v>
      </c>
      <c r="AL32" s="193" t="s">
        <v>690</v>
      </c>
      <c r="AM32" s="93" t="s">
        <v>689</v>
      </c>
    </row>
    <row r="33" spans="1:39">
      <c r="A33" s="2">
        <v>30</v>
      </c>
      <c r="B33" s="70" t="s">
        <v>573</v>
      </c>
      <c r="C33" s="7" t="s">
        <v>45</v>
      </c>
      <c r="D33" s="4" t="s">
        <v>47</v>
      </c>
      <c r="E33" s="4" t="s">
        <v>17</v>
      </c>
      <c r="F33" s="70">
        <v>286</v>
      </c>
      <c r="G33" s="70">
        <v>96</v>
      </c>
      <c r="H33" s="188">
        <v>286</v>
      </c>
      <c r="I33" s="85">
        <f>H33/Demografia!F33</f>
        <v>6.6635601118359741E-2</v>
      </c>
      <c r="J33" s="85">
        <f t="shared" si="0"/>
        <v>2.1434312762347056E-3</v>
      </c>
      <c r="K33" s="85">
        <f t="shared" si="1"/>
        <v>3.1899349744024448E-3</v>
      </c>
      <c r="L33" s="186">
        <f>H33/Demografia!F33*1000</f>
        <v>66.635601118359745</v>
      </c>
      <c r="M33" s="188">
        <v>126</v>
      </c>
      <c r="N33" s="188">
        <v>132</v>
      </c>
      <c r="O33" s="188">
        <v>113</v>
      </c>
      <c r="P33" s="188">
        <v>157</v>
      </c>
      <c r="Q33" s="188">
        <v>126</v>
      </c>
      <c r="R33" s="188">
        <v>24</v>
      </c>
      <c r="S33" s="188">
        <v>0</v>
      </c>
      <c r="T33" s="189">
        <v>3</v>
      </c>
      <c r="U33" s="190">
        <v>0</v>
      </c>
      <c r="V33" s="112">
        <f>Demografia!F33/'Pomoc społeczna'!T33</f>
        <v>1430.6666666666667</v>
      </c>
      <c r="W33" s="71">
        <v>29</v>
      </c>
      <c r="X33" s="153">
        <v>1</v>
      </c>
      <c r="Y33" s="156">
        <v>10</v>
      </c>
      <c r="Z33" s="70" t="str">
        <f t="shared" si="2"/>
        <v>TAK</v>
      </c>
      <c r="AA33" s="94">
        <v>11</v>
      </c>
      <c r="AB33" s="85">
        <f>AA33/Demografia!N33</f>
        <v>1.2895662368112544E-2</v>
      </c>
      <c r="AC33" s="157">
        <v>0</v>
      </c>
      <c r="AD33" s="71">
        <v>7</v>
      </c>
      <c r="AE33" s="70">
        <f t="shared" si="3"/>
        <v>0</v>
      </c>
      <c r="AF33" s="70">
        <v>0</v>
      </c>
      <c r="AG33" s="70">
        <v>0</v>
      </c>
      <c r="AH33" s="191" t="s">
        <v>689</v>
      </c>
      <c r="AI33" s="192" t="s">
        <v>690</v>
      </c>
      <c r="AJ33" s="193" t="s">
        <v>690</v>
      </c>
      <c r="AK33" s="193" t="s">
        <v>690</v>
      </c>
      <c r="AL33" s="193" t="s">
        <v>690</v>
      </c>
      <c r="AM33" s="93" t="s">
        <v>689</v>
      </c>
    </row>
    <row r="34" spans="1:39">
      <c r="A34" s="2">
        <v>31</v>
      </c>
      <c r="B34" s="70" t="s">
        <v>574</v>
      </c>
      <c r="C34" s="7" t="s">
        <v>45</v>
      </c>
      <c r="D34" s="4" t="s">
        <v>48</v>
      </c>
      <c r="E34" s="4" t="s">
        <v>17</v>
      </c>
      <c r="F34" s="70">
        <v>247</v>
      </c>
      <c r="G34" s="70">
        <v>92</v>
      </c>
      <c r="H34" s="188">
        <v>247</v>
      </c>
      <c r="I34" s="85">
        <f>H34/Demografia!F34</f>
        <v>5.1191709844559584E-2</v>
      </c>
      <c r="J34" s="85">
        <f t="shared" si="0"/>
        <v>2.0541216397249261E-3</v>
      </c>
      <c r="K34" s="85">
        <f t="shared" si="1"/>
        <v>2.7549438415293841E-3</v>
      </c>
      <c r="L34" s="186">
        <f>H34/Demografia!F34*1000</f>
        <v>51.191709844559583</v>
      </c>
      <c r="M34" s="188">
        <v>100</v>
      </c>
      <c r="N34" s="188">
        <v>151</v>
      </c>
      <c r="O34" s="188">
        <v>103</v>
      </c>
      <c r="P34" s="188">
        <v>89</v>
      </c>
      <c r="Q34" s="188">
        <v>28</v>
      </c>
      <c r="R34" s="188">
        <v>10</v>
      </c>
      <c r="S34" s="188">
        <v>0</v>
      </c>
      <c r="T34" s="189">
        <v>3</v>
      </c>
      <c r="U34" s="190">
        <v>0</v>
      </c>
      <c r="V34" s="112">
        <f>Demografia!F34/'Pomoc społeczna'!T34</f>
        <v>1608.3333333333333</v>
      </c>
      <c r="W34" s="71">
        <v>18.666666666666668</v>
      </c>
      <c r="X34" s="153">
        <v>1</v>
      </c>
      <c r="Y34" s="156">
        <v>10</v>
      </c>
      <c r="Z34" s="70" t="str">
        <f t="shared" si="2"/>
        <v>TAK</v>
      </c>
      <c r="AA34" s="94">
        <v>8</v>
      </c>
      <c r="AB34" s="85">
        <f>AA34/Demografia!N34</f>
        <v>7.3126142595978062E-3</v>
      </c>
      <c r="AC34" s="157">
        <v>0</v>
      </c>
      <c r="AD34" s="71">
        <v>17</v>
      </c>
      <c r="AE34" s="70">
        <f t="shared" si="3"/>
        <v>0</v>
      </c>
      <c r="AF34" s="70">
        <v>0</v>
      </c>
      <c r="AG34" s="70">
        <v>0</v>
      </c>
      <c r="AH34" s="191" t="s">
        <v>689</v>
      </c>
      <c r="AI34" s="192" t="s">
        <v>690</v>
      </c>
      <c r="AJ34" s="193" t="s">
        <v>690</v>
      </c>
      <c r="AK34" s="193" t="s">
        <v>690</v>
      </c>
      <c r="AL34" s="193" t="s">
        <v>690</v>
      </c>
      <c r="AM34" s="93" t="s">
        <v>689</v>
      </c>
    </row>
    <row r="35" spans="1:39">
      <c r="A35" s="2">
        <v>32</v>
      </c>
      <c r="B35" s="70" t="s">
        <v>575</v>
      </c>
      <c r="C35" s="7" t="s">
        <v>45</v>
      </c>
      <c r="D35" s="4" t="s">
        <v>49</v>
      </c>
      <c r="E35" s="4" t="s">
        <v>17</v>
      </c>
      <c r="F35" s="70">
        <v>446</v>
      </c>
      <c r="G35" s="70">
        <v>168</v>
      </c>
      <c r="H35" s="188">
        <v>446</v>
      </c>
      <c r="I35" s="85">
        <f>H35/Demografia!F35</f>
        <v>0.11256940938919738</v>
      </c>
      <c r="J35" s="85">
        <f t="shared" si="0"/>
        <v>3.751004733410735E-3</v>
      </c>
      <c r="K35" s="85">
        <f t="shared" si="1"/>
        <v>4.9745139810611549E-3</v>
      </c>
      <c r="L35" s="186">
        <f>H35/Demografia!F35*1000</f>
        <v>112.56940938919738</v>
      </c>
      <c r="M35" s="188">
        <v>111</v>
      </c>
      <c r="N35" s="188">
        <v>255</v>
      </c>
      <c r="O35" s="188">
        <v>102</v>
      </c>
      <c r="P35" s="188">
        <v>137</v>
      </c>
      <c r="Q35" s="188">
        <v>104</v>
      </c>
      <c r="R35" s="188">
        <v>12</v>
      </c>
      <c r="S35" s="188">
        <v>1</v>
      </c>
      <c r="T35" s="189">
        <v>3</v>
      </c>
      <c r="U35" s="190">
        <v>0</v>
      </c>
      <c r="V35" s="112">
        <f>Demografia!F35/'Pomoc społeczna'!T35</f>
        <v>1320.6666666666667</v>
      </c>
      <c r="W35" s="71">
        <v>56</v>
      </c>
      <c r="X35" s="153">
        <v>1</v>
      </c>
      <c r="Y35" s="156">
        <v>5</v>
      </c>
      <c r="Z35" s="70" t="str">
        <f t="shared" si="2"/>
        <v>TAK</v>
      </c>
      <c r="AA35" s="94">
        <v>12</v>
      </c>
      <c r="AB35" s="85">
        <f>AA35/Demografia!N35</f>
        <v>1.444043321299639E-2</v>
      </c>
      <c r="AC35" s="157">
        <v>5</v>
      </c>
      <c r="AD35" s="71">
        <v>7</v>
      </c>
      <c r="AE35" s="70">
        <f t="shared" si="3"/>
        <v>3</v>
      </c>
      <c r="AF35" s="70">
        <v>3</v>
      </c>
      <c r="AG35" s="70">
        <v>0</v>
      </c>
      <c r="AH35" s="191" t="s">
        <v>689</v>
      </c>
      <c r="AI35" s="192" t="s">
        <v>690</v>
      </c>
      <c r="AJ35" s="193" t="s">
        <v>690</v>
      </c>
      <c r="AK35" s="193" t="s">
        <v>690</v>
      </c>
      <c r="AL35" s="193" t="s">
        <v>690</v>
      </c>
      <c r="AM35" s="93" t="s">
        <v>690</v>
      </c>
    </row>
    <row r="36" spans="1:39">
      <c r="A36" s="2">
        <v>33</v>
      </c>
      <c r="B36" s="70" t="s">
        <v>576</v>
      </c>
      <c r="C36" s="7" t="s">
        <v>45</v>
      </c>
      <c r="D36" s="4" t="s">
        <v>50</v>
      </c>
      <c r="E36" s="4" t="s">
        <v>17</v>
      </c>
      <c r="F36" s="70">
        <v>239</v>
      </c>
      <c r="G36" s="70">
        <v>132</v>
      </c>
      <c r="H36" s="188">
        <v>239</v>
      </c>
      <c r="I36" s="85">
        <f>H36/Demografia!F36</f>
        <v>4.6398757522811106E-2</v>
      </c>
      <c r="J36" s="85">
        <f t="shared" ref="J36:J67" si="4">G36/$G$151</f>
        <v>2.9472180048227205E-3</v>
      </c>
      <c r="K36" s="85">
        <f t="shared" ref="K36:K67" si="5">F36/$F$151</f>
        <v>2.6657148911964487E-3</v>
      </c>
      <c r="L36" s="186">
        <f>H36/Demografia!F36*1000</f>
        <v>46.398757522811103</v>
      </c>
      <c r="M36" s="188">
        <v>51</v>
      </c>
      <c r="N36" s="188">
        <v>136</v>
      </c>
      <c r="O36" s="188">
        <v>68</v>
      </c>
      <c r="P36" s="188">
        <v>44</v>
      </c>
      <c r="Q36" s="188">
        <v>119</v>
      </c>
      <c r="R36" s="188">
        <v>7</v>
      </c>
      <c r="S36" s="188">
        <v>0</v>
      </c>
      <c r="T36" s="189">
        <v>3</v>
      </c>
      <c r="U36" s="190">
        <v>0</v>
      </c>
      <c r="V36" s="112">
        <f>Demografia!F36/'Pomoc społeczna'!T36</f>
        <v>1717</v>
      </c>
      <c r="W36" s="71">
        <v>79</v>
      </c>
      <c r="X36" s="153">
        <v>1</v>
      </c>
      <c r="Y36" s="156">
        <v>10</v>
      </c>
      <c r="Z36" s="70" t="str">
        <f t="shared" ref="Z36:Z67" si="6">IF(AA36&gt;0,"TAK","NIE")</f>
        <v>TAK</v>
      </c>
      <c r="AA36" s="94">
        <v>1</v>
      </c>
      <c r="AB36" s="85">
        <f>AA36/Demografia!N36</f>
        <v>9.7847358121330719E-4</v>
      </c>
      <c r="AC36" s="157">
        <v>0</v>
      </c>
      <c r="AD36" s="71">
        <v>0</v>
      </c>
      <c r="AE36" s="70">
        <f t="shared" si="3"/>
        <v>0</v>
      </c>
      <c r="AF36" s="70">
        <v>0</v>
      </c>
      <c r="AG36" s="70">
        <v>0</v>
      </c>
      <c r="AH36" s="191" t="s">
        <v>689</v>
      </c>
      <c r="AI36" s="192" t="s">
        <v>690</v>
      </c>
      <c r="AJ36" s="193" t="s">
        <v>690</v>
      </c>
      <c r="AK36" s="193" t="s">
        <v>690</v>
      </c>
      <c r="AL36" s="193" t="s">
        <v>690</v>
      </c>
      <c r="AM36" s="93" t="s">
        <v>689</v>
      </c>
    </row>
    <row r="37" spans="1:39">
      <c r="A37" s="2">
        <v>34</v>
      </c>
      <c r="B37" s="70" t="s">
        <v>577</v>
      </c>
      <c r="C37" s="7" t="s">
        <v>45</v>
      </c>
      <c r="D37" s="4" t="s">
        <v>51</v>
      </c>
      <c r="E37" s="4" t="s">
        <v>17</v>
      </c>
      <c r="F37" s="70">
        <v>356</v>
      </c>
      <c r="G37" s="70">
        <v>177</v>
      </c>
      <c r="H37" s="188">
        <v>356</v>
      </c>
      <c r="I37" s="85">
        <f>H37/Demografia!F37</f>
        <v>5.3735849056603772E-2</v>
      </c>
      <c r="J37" s="85">
        <f t="shared" si="4"/>
        <v>3.9519514155577388E-3</v>
      </c>
      <c r="K37" s="85">
        <f t="shared" si="5"/>
        <v>3.9706882898156307E-3</v>
      </c>
      <c r="L37" s="186">
        <f>H37/Demografia!F37*1000</f>
        <v>53.735849056603776</v>
      </c>
      <c r="M37" s="188">
        <v>284</v>
      </c>
      <c r="N37" s="188">
        <v>161</v>
      </c>
      <c r="O37" s="188">
        <v>140</v>
      </c>
      <c r="P37" s="188">
        <v>149</v>
      </c>
      <c r="Q37" s="188">
        <v>103</v>
      </c>
      <c r="R37" s="188">
        <v>8</v>
      </c>
      <c r="S37" s="188">
        <v>0</v>
      </c>
      <c r="T37" s="189">
        <v>4</v>
      </c>
      <c r="U37" s="190">
        <v>0</v>
      </c>
      <c r="V37" s="112">
        <f>Demografia!F37/'Pomoc społeczna'!T37</f>
        <v>1656.25</v>
      </c>
      <c r="W37" s="71">
        <v>35.75</v>
      </c>
      <c r="X37" s="153">
        <v>1</v>
      </c>
      <c r="Y37" s="156">
        <v>7</v>
      </c>
      <c r="Z37" s="70" t="str">
        <f t="shared" si="6"/>
        <v>TAK</v>
      </c>
      <c r="AA37" s="94">
        <v>24</v>
      </c>
      <c r="AB37" s="85">
        <f>AA37/Demografia!N37</f>
        <v>1.6326530612244899E-2</v>
      </c>
      <c r="AC37" s="157">
        <v>15</v>
      </c>
      <c r="AD37" s="71">
        <v>6</v>
      </c>
      <c r="AE37" s="70">
        <f t="shared" si="3"/>
        <v>0</v>
      </c>
      <c r="AF37" s="70">
        <v>0</v>
      </c>
      <c r="AG37" s="70">
        <v>0</v>
      </c>
      <c r="AH37" s="191" t="s">
        <v>689</v>
      </c>
      <c r="AI37" s="192" t="s">
        <v>690</v>
      </c>
      <c r="AJ37" s="193" t="s">
        <v>690</v>
      </c>
      <c r="AK37" s="193" t="s">
        <v>690</v>
      </c>
      <c r="AL37" s="193" t="s">
        <v>690</v>
      </c>
      <c r="AM37" s="93" t="s">
        <v>690</v>
      </c>
    </row>
    <row r="38" spans="1:39" ht="25.5">
      <c r="A38" s="2">
        <v>35</v>
      </c>
      <c r="B38" s="70" t="s">
        <v>578</v>
      </c>
      <c r="C38" s="7" t="s">
        <v>52</v>
      </c>
      <c r="D38" s="4" t="s">
        <v>53</v>
      </c>
      <c r="E38" s="4" t="s">
        <v>17</v>
      </c>
      <c r="F38" s="70">
        <v>156</v>
      </c>
      <c r="G38" s="70">
        <v>59</v>
      </c>
      <c r="H38" s="188">
        <v>156</v>
      </c>
      <c r="I38" s="85">
        <f>H38/Demografia!F38</f>
        <v>4.0848389630793402E-2</v>
      </c>
      <c r="J38" s="85">
        <f t="shared" si="4"/>
        <v>1.3173171385192461E-3</v>
      </c>
      <c r="K38" s="85">
        <f t="shared" si="5"/>
        <v>1.7399645314922427E-3</v>
      </c>
      <c r="L38" s="186">
        <f>H38/Demografia!F38*1000</f>
        <v>40.848389630793406</v>
      </c>
      <c r="M38" s="188">
        <v>32</v>
      </c>
      <c r="N38" s="188">
        <v>52</v>
      </c>
      <c r="O38" s="188">
        <v>39</v>
      </c>
      <c r="P38" s="188">
        <v>29</v>
      </c>
      <c r="Q38" s="188">
        <v>53</v>
      </c>
      <c r="R38" s="188">
        <v>3</v>
      </c>
      <c r="S38" s="188">
        <v>1</v>
      </c>
      <c r="T38" s="189">
        <v>3</v>
      </c>
      <c r="U38" s="190">
        <v>0</v>
      </c>
      <c r="V38" s="112">
        <f>Demografia!F38/'Pomoc społeczna'!T38</f>
        <v>1273</v>
      </c>
      <c r="W38" s="71">
        <v>9.3333333333333339</v>
      </c>
      <c r="X38" s="153">
        <v>1</v>
      </c>
      <c r="Y38" s="156">
        <v>4</v>
      </c>
      <c r="Z38" s="70" t="str">
        <f t="shared" si="6"/>
        <v>NIE</v>
      </c>
      <c r="AA38" s="94">
        <v>0</v>
      </c>
      <c r="AB38" s="85">
        <f>AA38/Demografia!N38</f>
        <v>0</v>
      </c>
      <c r="AC38" s="157">
        <v>0</v>
      </c>
      <c r="AD38" s="71">
        <v>0</v>
      </c>
      <c r="AE38" s="70">
        <f t="shared" si="3"/>
        <v>0</v>
      </c>
      <c r="AF38" s="70">
        <v>0</v>
      </c>
      <c r="AG38" s="70">
        <v>0</v>
      </c>
      <c r="AH38" s="195" t="s">
        <v>689</v>
      </c>
      <c r="AI38" s="192" t="s">
        <v>689</v>
      </c>
      <c r="AJ38" s="193" t="s">
        <v>690</v>
      </c>
      <c r="AK38" s="193" t="s">
        <v>690</v>
      </c>
      <c r="AL38" s="193" t="s">
        <v>689</v>
      </c>
      <c r="AM38" s="93" t="s">
        <v>690</v>
      </c>
    </row>
    <row r="39" spans="1:39" ht="25.5">
      <c r="A39" s="2">
        <v>36</v>
      </c>
      <c r="B39" s="70" t="s">
        <v>579</v>
      </c>
      <c r="C39" s="7" t="s">
        <v>52</v>
      </c>
      <c r="D39" s="4" t="s">
        <v>54</v>
      </c>
      <c r="E39" s="4" t="s">
        <v>16</v>
      </c>
      <c r="F39" s="70">
        <v>923</v>
      </c>
      <c r="G39" s="70">
        <v>478</v>
      </c>
      <c r="H39" s="188">
        <v>923</v>
      </c>
      <c r="I39" s="85">
        <f>H39/Demografia!F39</f>
        <v>8.2988671102319722E-2</v>
      </c>
      <c r="J39" s="85">
        <f t="shared" si="4"/>
        <v>1.067250156291864E-2</v>
      </c>
      <c r="K39" s="85">
        <f t="shared" si="5"/>
        <v>1.0294790144662436E-2</v>
      </c>
      <c r="L39" s="186">
        <f>H39/Demografia!F39*1000</f>
        <v>82.988671102319728</v>
      </c>
      <c r="M39" s="188">
        <v>576</v>
      </c>
      <c r="N39" s="188">
        <v>564</v>
      </c>
      <c r="O39" s="188">
        <v>244</v>
      </c>
      <c r="P39" s="188">
        <v>260</v>
      </c>
      <c r="Q39" s="188">
        <v>193</v>
      </c>
      <c r="R39" s="188">
        <v>32</v>
      </c>
      <c r="S39" s="188">
        <v>10</v>
      </c>
      <c r="T39" s="189">
        <v>7</v>
      </c>
      <c r="U39" s="190">
        <v>6</v>
      </c>
      <c r="V39" s="112">
        <f>Demografia!F39/'Pomoc społeczna'!T39</f>
        <v>1588.8571428571429</v>
      </c>
      <c r="W39" s="71">
        <v>70.857142857142861</v>
      </c>
      <c r="X39" s="153">
        <v>4</v>
      </c>
      <c r="Y39" s="156">
        <v>30</v>
      </c>
      <c r="Z39" s="70" t="str">
        <f t="shared" si="6"/>
        <v>TAK</v>
      </c>
      <c r="AA39" s="94">
        <v>53</v>
      </c>
      <c r="AB39" s="85">
        <f>AA39/Demografia!N39</f>
        <v>1.872791519434629E-2</v>
      </c>
      <c r="AC39" s="157">
        <v>10</v>
      </c>
      <c r="AD39" s="71">
        <v>3</v>
      </c>
      <c r="AE39" s="70">
        <f t="shared" si="3"/>
        <v>15</v>
      </c>
      <c r="AF39" s="70">
        <v>15</v>
      </c>
      <c r="AG39" s="70">
        <v>0</v>
      </c>
      <c r="AH39" s="195" t="s">
        <v>689</v>
      </c>
      <c r="AI39" s="192" t="s">
        <v>689</v>
      </c>
      <c r="AJ39" s="193" t="s">
        <v>690</v>
      </c>
      <c r="AK39" s="193" t="s">
        <v>690</v>
      </c>
      <c r="AL39" s="193" t="s">
        <v>689</v>
      </c>
      <c r="AM39" s="93" t="s">
        <v>689</v>
      </c>
    </row>
    <row r="40" spans="1:39" ht="25.5">
      <c r="A40" s="2">
        <v>37</v>
      </c>
      <c r="B40" s="70" t="s">
        <v>580</v>
      </c>
      <c r="C40" s="7" t="s">
        <v>52</v>
      </c>
      <c r="D40" s="4" t="s">
        <v>54</v>
      </c>
      <c r="E40" s="4" t="s">
        <v>17</v>
      </c>
      <c r="F40" s="70">
        <v>444</v>
      </c>
      <c r="G40" s="70">
        <v>193</v>
      </c>
      <c r="H40" s="188">
        <v>444</v>
      </c>
      <c r="I40" s="85">
        <f>H40/Demografia!F40</f>
        <v>4.9994370003377996E-2</v>
      </c>
      <c r="J40" s="85">
        <f t="shared" si="4"/>
        <v>4.3091899615968566E-3</v>
      </c>
      <c r="K40" s="85">
        <f t="shared" si="5"/>
        <v>4.9522067434779214E-3</v>
      </c>
      <c r="L40" s="186">
        <f>H40/Demografia!F40*1000</f>
        <v>49.994370003377995</v>
      </c>
      <c r="M40" s="188">
        <v>6</v>
      </c>
      <c r="N40" s="188">
        <v>321</v>
      </c>
      <c r="O40" s="188">
        <v>68</v>
      </c>
      <c r="P40" s="188">
        <v>46</v>
      </c>
      <c r="Q40" s="188">
        <v>37</v>
      </c>
      <c r="R40" s="188">
        <v>12</v>
      </c>
      <c r="S40" s="188">
        <v>1</v>
      </c>
      <c r="T40" s="189">
        <v>4</v>
      </c>
      <c r="U40" s="190">
        <v>0</v>
      </c>
      <c r="V40" s="112">
        <f>Demografia!F40/'Pomoc społeczna'!T40</f>
        <v>2220.25</v>
      </c>
      <c r="W40" s="71">
        <v>59.25</v>
      </c>
      <c r="X40" s="153">
        <v>1</v>
      </c>
      <c r="Y40" s="156">
        <v>6</v>
      </c>
      <c r="Z40" s="70" t="str">
        <f t="shared" si="6"/>
        <v>TAK</v>
      </c>
      <c r="AA40" s="94">
        <v>9</v>
      </c>
      <c r="AB40" s="85">
        <f>AA40/Demografia!N40</f>
        <v>5.2264808362369342E-3</v>
      </c>
      <c r="AC40" s="157">
        <v>0</v>
      </c>
      <c r="AD40" s="71">
        <v>50</v>
      </c>
      <c r="AE40" s="70">
        <f t="shared" si="3"/>
        <v>0</v>
      </c>
      <c r="AF40" s="70">
        <v>0</v>
      </c>
      <c r="AG40" s="70">
        <v>0</v>
      </c>
      <c r="AH40" s="195" t="s">
        <v>689</v>
      </c>
      <c r="AI40" s="192" t="s">
        <v>689</v>
      </c>
      <c r="AJ40" s="193" t="s">
        <v>690</v>
      </c>
      <c r="AK40" s="193" t="s">
        <v>690</v>
      </c>
      <c r="AL40" s="193" t="s">
        <v>689</v>
      </c>
      <c r="AM40" s="93" t="s">
        <v>690</v>
      </c>
    </row>
    <row r="41" spans="1:39" ht="25.5">
      <c r="A41" s="2">
        <v>38</v>
      </c>
      <c r="B41" s="70" t="s">
        <v>581</v>
      </c>
      <c r="C41" s="7" t="s">
        <v>52</v>
      </c>
      <c r="D41" s="4" t="s">
        <v>55</v>
      </c>
      <c r="E41" s="4" t="s">
        <v>31</v>
      </c>
      <c r="F41" s="70">
        <v>442</v>
      </c>
      <c r="G41" s="70">
        <v>195</v>
      </c>
      <c r="H41" s="188">
        <v>442</v>
      </c>
      <c r="I41" s="85">
        <f>H41/Demografia!F41</f>
        <v>3.9880898673644319E-2</v>
      </c>
      <c r="J41" s="85">
        <f t="shared" si="4"/>
        <v>4.3538447798517456E-3</v>
      </c>
      <c r="K41" s="85">
        <f t="shared" si="5"/>
        <v>4.9298995058946879E-3</v>
      </c>
      <c r="L41" s="186">
        <f>H41/Demografia!F41*1000</f>
        <v>39.880898673644317</v>
      </c>
      <c r="M41" s="188">
        <v>218</v>
      </c>
      <c r="N41" s="188">
        <v>289</v>
      </c>
      <c r="O41" s="188">
        <v>183</v>
      </c>
      <c r="P41" s="188">
        <v>108</v>
      </c>
      <c r="Q41" s="188">
        <v>104</v>
      </c>
      <c r="R41" s="188">
        <v>46</v>
      </c>
      <c r="S41" s="188">
        <v>5</v>
      </c>
      <c r="T41" s="189">
        <v>6</v>
      </c>
      <c r="U41" s="190">
        <v>0</v>
      </c>
      <c r="V41" s="112">
        <f>Demografia!F41/'Pomoc społeczna'!T41</f>
        <v>1847.1666666666667</v>
      </c>
      <c r="W41" s="71">
        <v>44</v>
      </c>
      <c r="X41" s="153">
        <v>2</v>
      </c>
      <c r="Y41" s="156">
        <v>16</v>
      </c>
      <c r="Z41" s="70" t="str">
        <f t="shared" si="6"/>
        <v>TAK</v>
      </c>
      <c r="AA41" s="94">
        <v>20</v>
      </c>
      <c r="AB41" s="85">
        <f>AA41/Demografia!N41</f>
        <v>8.1135902636916835E-3</v>
      </c>
      <c r="AC41" s="157">
        <v>10</v>
      </c>
      <c r="AD41" s="71">
        <v>46</v>
      </c>
      <c r="AE41" s="70">
        <f t="shared" si="3"/>
        <v>8</v>
      </c>
      <c r="AF41" s="70">
        <v>8</v>
      </c>
      <c r="AG41" s="70">
        <v>0</v>
      </c>
      <c r="AH41" s="196" t="s">
        <v>689</v>
      </c>
      <c r="AI41" s="192" t="s">
        <v>689</v>
      </c>
      <c r="AJ41" s="193" t="s">
        <v>690</v>
      </c>
      <c r="AK41" s="193" t="s">
        <v>689</v>
      </c>
      <c r="AL41" s="193" t="s">
        <v>690</v>
      </c>
      <c r="AM41" s="93" t="s">
        <v>690</v>
      </c>
    </row>
    <row r="42" spans="1:39" ht="25.5">
      <c r="A42" s="2">
        <v>39</v>
      </c>
      <c r="B42" s="70" t="s">
        <v>582</v>
      </c>
      <c r="C42" s="7" t="s">
        <v>52</v>
      </c>
      <c r="D42" s="4" t="s">
        <v>56</v>
      </c>
      <c r="E42" s="4" t="s">
        <v>17</v>
      </c>
      <c r="F42" s="70">
        <v>230</v>
      </c>
      <c r="G42" s="70">
        <v>78</v>
      </c>
      <c r="H42" s="188">
        <v>230</v>
      </c>
      <c r="I42" s="85">
        <f>H42/Demografia!F42</f>
        <v>5.8763413387838526E-2</v>
      </c>
      <c r="J42" s="85">
        <f t="shared" si="4"/>
        <v>1.7415379119406983E-3</v>
      </c>
      <c r="K42" s="85">
        <f t="shared" si="5"/>
        <v>2.5653323220718961E-3</v>
      </c>
      <c r="L42" s="186">
        <f>H42/Demografia!F42*1000</f>
        <v>58.763413387838526</v>
      </c>
      <c r="M42" s="188">
        <v>42</v>
      </c>
      <c r="N42" s="188">
        <v>58</v>
      </c>
      <c r="O42" s="188">
        <v>38</v>
      </c>
      <c r="P42" s="188">
        <v>16</v>
      </c>
      <c r="Q42" s="188">
        <v>44</v>
      </c>
      <c r="R42" s="188">
        <v>0</v>
      </c>
      <c r="S42" s="188">
        <v>0</v>
      </c>
      <c r="T42" s="189">
        <v>3</v>
      </c>
      <c r="U42" s="190">
        <v>0</v>
      </c>
      <c r="V42" s="112">
        <f>Demografia!F42/'Pomoc społeczna'!T42</f>
        <v>1304.6666666666667</v>
      </c>
      <c r="W42" s="71">
        <v>40.666666666666664</v>
      </c>
      <c r="X42" s="153">
        <v>1</v>
      </c>
      <c r="Y42" s="156">
        <v>6</v>
      </c>
      <c r="Z42" s="70" t="str">
        <f t="shared" si="6"/>
        <v>TAK</v>
      </c>
      <c r="AA42" s="94">
        <v>11</v>
      </c>
      <c r="AB42" s="85">
        <f>AA42/Demografia!N42</f>
        <v>1.2850467289719626E-2</v>
      </c>
      <c r="AC42" s="157">
        <v>7</v>
      </c>
      <c r="AD42" s="71">
        <v>0</v>
      </c>
      <c r="AE42" s="70">
        <f t="shared" si="3"/>
        <v>0</v>
      </c>
      <c r="AF42" s="70">
        <v>0</v>
      </c>
      <c r="AG42" s="70">
        <v>0</v>
      </c>
      <c r="AH42" s="194" t="s">
        <v>690</v>
      </c>
      <c r="AI42" s="192" t="s">
        <v>690</v>
      </c>
      <c r="AJ42" s="193" t="s">
        <v>690</v>
      </c>
      <c r="AK42" s="193" t="s">
        <v>690</v>
      </c>
      <c r="AL42" s="193" t="s">
        <v>690</v>
      </c>
      <c r="AM42" s="93" t="s">
        <v>690</v>
      </c>
    </row>
    <row r="43" spans="1:39" ht="25.5">
      <c r="A43" s="2">
        <v>40</v>
      </c>
      <c r="B43" s="70" t="s">
        <v>583</v>
      </c>
      <c r="C43" s="7" t="s">
        <v>52</v>
      </c>
      <c r="D43" s="4" t="s">
        <v>57</v>
      </c>
      <c r="E43" s="4" t="s">
        <v>17</v>
      </c>
      <c r="F43" s="70">
        <v>282</v>
      </c>
      <c r="G43" s="70">
        <v>91</v>
      </c>
      <c r="H43" s="188">
        <v>282</v>
      </c>
      <c r="I43" s="85">
        <f>H43/Demografia!F43</f>
        <v>6.7480258435032303E-2</v>
      </c>
      <c r="J43" s="85">
        <f t="shared" si="4"/>
        <v>2.0317942305974816E-3</v>
      </c>
      <c r="K43" s="85">
        <f t="shared" si="5"/>
        <v>3.1453204992359773E-3</v>
      </c>
      <c r="L43" s="186">
        <f>H43/Demografia!F43*1000</f>
        <v>67.480258435032297</v>
      </c>
      <c r="M43" s="188">
        <v>188</v>
      </c>
      <c r="N43" s="188">
        <v>239</v>
      </c>
      <c r="O43" s="188">
        <v>295</v>
      </c>
      <c r="P43" s="188">
        <v>121</v>
      </c>
      <c r="Q43" s="188">
        <v>65</v>
      </c>
      <c r="R43" s="188">
        <v>0</v>
      </c>
      <c r="S43" s="188">
        <v>0</v>
      </c>
      <c r="T43" s="189">
        <v>3</v>
      </c>
      <c r="U43" s="190">
        <v>0</v>
      </c>
      <c r="V43" s="112">
        <f>Demografia!F43/'Pomoc społeczna'!T43</f>
        <v>1393</v>
      </c>
      <c r="W43" s="71">
        <v>212.66666666666666</v>
      </c>
      <c r="X43" s="154">
        <v>1</v>
      </c>
      <c r="Y43" s="156">
        <v>5</v>
      </c>
      <c r="Z43" s="70" t="str">
        <f t="shared" si="6"/>
        <v>TAK</v>
      </c>
      <c r="AA43" s="94">
        <v>10</v>
      </c>
      <c r="AB43" s="85">
        <f>AA43/Demografia!N43</f>
        <v>1.1185682326621925E-2</v>
      </c>
      <c r="AC43" s="157">
        <v>0</v>
      </c>
      <c r="AD43" s="71">
        <v>5</v>
      </c>
      <c r="AE43" s="70">
        <f t="shared" si="3"/>
        <v>0</v>
      </c>
      <c r="AF43" s="70">
        <v>0</v>
      </c>
      <c r="AG43" s="70">
        <v>0</v>
      </c>
      <c r="AH43" s="191" t="s">
        <v>689</v>
      </c>
      <c r="AI43" s="192" t="s">
        <v>689</v>
      </c>
      <c r="AJ43" s="193" t="s">
        <v>690</v>
      </c>
      <c r="AK43" s="193" t="s">
        <v>689</v>
      </c>
      <c r="AL43" s="193" t="s">
        <v>690</v>
      </c>
      <c r="AM43" s="93" t="s">
        <v>690</v>
      </c>
    </row>
    <row r="44" spans="1:39">
      <c r="A44" s="2">
        <v>41</v>
      </c>
      <c r="B44" s="70" t="s">
        <v>584</v>
      </c>
      <c r="C44" s="7" t="s">
        <v>58</v>
      </c>
      <c r="D44" s="4" t="s">
        <v>59</v>
      </c>
      <c r="E44" s="4" t="s">
        <v>17</v>
      </c>
      <c r="F44" s="70">
        <v>277</v>
      </c>
      <c r="G44" s="70">
        <v>131</v>
      </c>
      <c r="H44" s="188">
        <v>277</v>
      </c>
      <c r="I44" s="85">
        <f>H44/Demografia!F44</f>
        <v>1.9916594765602532E-2</v>
      </c>
      <c r="J44" s="85">
        <f t="shared" si="4"/>
        <v>2.9248905956952755E-3</v>
      </c>
      <c r="K44" s="85">
        <f t="shared" si="5"/>
        <v>3.0895524052778926E-3</v>
      </c>
      <c r="L44" s="186">
        <f>H44/Demografia!F44*1000</f>
        <v>19.916594765602532</v>
      </c>
      <c r="M44" s="188">
        <v>162</v>
      </c>
      <c r="N44" s="188">
        <v>159</v>
      </c>
      <c r="O44" s="188">
        <v>70</v>
      </c>
      <c r="P44" s="188">
        <v>38</v>
      </c>
      <c r="Q44" s="188">
        <v>76</v>
      </c>
      <c r="R44" s="188">
        <v>1</v>
      </c>
      <c r="S44" s="188">
        <v>2</v>
      </c>
      <c r="T44" s="189">
        <v>6</v>
      </c>
      <c r="U44" s="190">
        <v>0</v>
      </c>
      <c r="V44" s="112">
        <f>Demografia!F44/'Pomoc społeczna'!T44</f>
        <v>2318</v>
      </c>
      <c r="W44" s="71">
        <v>26</v>
      </c>
      <c r="X44" s="153">
        <v>1</v>
      </c>
      <c r="Y44" s="156">
        <v>14</v>
      </c>
      <c r="Z44" s="70" t="str">
        <f t="shared" si="6"/>
        <v>TAK</v>
      </c>
      <c r="AA44" s="94">
        <v>10</v>
      </c>
      <c r="AB44" s="85">
        <f>AA44/Demografia!N44</f>
        <v>4.0683482506102524E-3</v>
      </c>
      <c r="AC44" s="157">
        <v>0</v>
      </c>
      <c r="AD44" s="71">
        <v>0</v>
      </c>
      <c r="AE44" s="70">
        <f t="shared" si="3"/>
        <v>0</v>
      </c>
      <c r="AF44" s="70">
        <v>0</v>
      </c>
      <c r="AG44" s="70">
        <v>0</v>
      </c>
      <c r="AH44" s="191" t="s">
        <v>689</v>
      </c>
      <c r="AI44" s="192" t="s">
        <v>690</v>
      </c>
      <c r="AJ44" s="193" t="s">
        <v>690</v>
      </c>
      <c r="AK44" s="193" t="s">
        <v>690</v>
      </c>
      <c r="AL44" s="193" t="s">
        <v>690</v>
      </c>
      <c r="AM44" s="93" t="s">
        <v>689</v>
      </c>
    </row>
    <row r="45" spans="1:39">
      <c r="A45" s="2">
        <v>42</v>
      </c>
      <c r="B45" s="70" t="s">
        <v>585</v>
      </c>
      <c r="C45" s="7" t="s">
        <v>58</v>
      </c>
      <c r="D45" s="4" t="s">
        <v>60</v>
      </c>
      <c r="E45" s="4" t="s">
        <v>17</v>
      </c>
      <c r="F45" s="70">
        <v>644</v>
      </c>
      <c r="G45" s="70">
        <v>305</v>
      </c>
      <c r="H45" s="188">
        <v>644</v>
      </c>
      <c r="I45" s="85">
        <f>H45/Demografia!F45</f>
        <v>0.10776439089692101</v>
      </c>
      <c r="J45" s="85">
        <f t="shared" si="4"/>
        <v>6.8098597838706799E-3</v>
      </c>
      <c r="K45" s="85">
        <f t="shared" si="5"/>
        <v>7.1829305018013094E-3</v>
      </c>
      <c r="L45" s="186">
        <f>H45/Demografia!F45*1000</f>
        <v>107.76439089692101</v>
      </c>
      <c r="M45" s="188">
        <v>644</v>
      </c>
      <c r="N45" s="188">
        <v>259</v>
      </c>
      <c r="O45" s="188">
        <v>148</v>
      </c>
      <c r="P45" s="188">
        <v>272</v>
      </c>
      <c r="Q45" s="188">
        <v>17</v>
      </c>
      <c r="R45" s="188">
        <v>36</v>
      </c>
      <c r="S45" s="188">
        <v>0</v>
      </c>
      <c r="T45" s="189">
        <v>4</v>
      </c>
      <c r="U45" s="190">
        <v>0</v>
      </c>
      <c r="V45" s="112">
        <f>Demografia!F45/'Pomoc społeczna'!T45</f>
        <v>1494</v>
      </c>
      <c r="W45" s="71">
        <v>81.25</v>
      </c>
      <c r="X45" s="153">
        <v>1</v>
      </c>
      <c r="Y45" s="156">
        <v>7</v>
      </c>
      <c r="Z45" s="70" t="str">
        <f t="shared" si="6"/>
        <v>TAK</v>
      </c>
      <c r="AA45" s="94">
        <v>6</v>
      </c>
      <c r="AB45" s="85">
        <f>AA45/Demografia!N45</f>
        <v>4.246284501061571E-3</v>
      </c>
      <c r="AC45" s="157">
        <v>5</v>
      </c>
      <c r="AD45" s="71">
        <v>31</v>
      </c>
      <c r="AE45" s="70">
        <f t="shared" si="3"/>
        <v>0</v>
      </c>
      <c r="AF45" s="70">
        <v>0</v>
      </c>
      <c r="AG45" s="70">
        <v>0</v>
      </c>
      <c r="AH45" s="195" t="s">
        <v>689</v>
      </c>
      <c r="AI45" s="192" t="s">
        <v>689</v>
      </c>
      <c r="AJ45" s="193" t="s">
        <v>690</v>
      </c>
      <c r="AK45" s="193" t="s">
        <v>689</v>
      </c>
      <c r="AL45" s="193" t="s">
        <v>690</v>
      </c>
      <c r="AM45" s="93" t="s">
        <v>690</v>
      </c>
    </row>
    <row r="46" spans="1:39" ht="28.5" customHeight="1">
      <c r="A46" s="2">
        <v>43</v>
      </c>
      <c r="B46" s="70" t="s">
        <v>586</v>
      </c>
      <c r="C46" s="7" t="s">
        <v>58</v>
      </c>
      <c r="D46" s="4" t="s">
        <v>61</v>
      </c>
      <c r="E46" s="4" t="s">
        <v>31</v>
      </c>
      <c r="F46" s="70">
        <v>460</v>
      </c>
      <c r="G46" s="70">
        <v>152</v>
      </c>
      <c r="H46" s="188">
        <v>460</v>
      </c>
      <c r="I46" s="85">
        <f>H46/Demografia!F46</f>
        <v>6.3641394576646373E-2</v>
      </c>
      <c r="J46" s="85">
        <f t="shared" si="4"/>
        <v>3.3937661873716172E-3</v>
      </c>
      <c r="K46" s="85">
        <f t="shared" si="5"/>
        <v>5.1306646441437922E-3</v>
      </c>
      <c r="L46" s="186">
        <f>H46/Demografia!F46*1000</f>
        <v>63.641394576646377</v>
      </c>
      <c r="M46" s="188">
        <v>253</v>
      </c>
      <c r="N46" s="188">
        <v>322</v>
      </c>
      <c r="O46" s="188">
        <v>113</v>
      </c>
      <c r="P46" s="188">
        <v>209</v>
      </c>
      <c r="Q46" s="188">
        <v>137</v>
      </c>
      <c r="R46" s="188">
        <v>21</v>
      </c>
      <c r="S46" s="188">
        <v>0</v>
      </c>
      <c r="T46" s="189">
        <v>5</v>
      </c>
      <c r="U46" s="190">
        <v>0</v>
      </c>
      <c r="V46" s="112">
        <f>Demografia!F46/'Pomoc społeczna'!T46</f>
        <v>1445.6</v>
      </c>
      <c r="W46" s="71">
        <v>46.2</v>
      </c>
      <c r="X46" s="153">
        <v>2</v>
      </c>
      <c r="Y46" s="156">
        <v>14</v>
      </c>
      <c r="Z46" s="70" t="str">
        <f t="shared" si="6"/>
        <v>TAK</v>
      </c>
      <c r="AA46" s="94">
        <v>9</v>
      </c>
      <c r="AB46" s="85">
        <f>AA46/Demografia!N46</f>
        <v>5.4578532443905394E-3</v>
      </c>
      <c r="AC46" s="157">
        <v>0</v>
      </c>
      <c r="AD46" s="71">
        <v>13</v>
      </c>
      <c r="AE46" s="70">
        <f t="shared" si="3"/>
        <v>14</v>
      </c>
      <c r="AF46" s="70">
        <v>14</v>
      </c>
      <c r="AG46" s="70">
        <v>0</v>
      </c>
      <c r="AH46" s="194" t="s">
        <v>690</v>
      </c>
      <c r="AI46" s="192" t="s">
        <v>690</v>
      </c>
      <c r="AJ46" s="193" t="s">
        <v>690</v>
      </c>
      <c r="AK46" s="193" t="s">
        <v>690</v>
      </c>
      <c r="AL46" s="193" t="s">
        <v>690</v>
      </c>
      <c r="AM46" s="93" t="s">
        <v>690</v>
      </c>
    </row>
    <row r="47" spans="1:39" ht="24" customHeight="1">
      <c r="A47" s="2">
        <v>44</v>
      </c>
      <c r="B47" s="70" t="s">
        <v>587</v>
      </c>
      <c r="C47" s="7" t="s">
        <v>58</v>
      </c>
      <c r="D47" s="4" t="s">
        <v>62</v>
      </c>
      <c r="E47" s="4" t="s">
        <v>31</v>
      </c>
      <c r="F47" s="70">
        <v>504</v>
      </c>
      <c r="G47" s="70">
        <v>182</v>
      </c>
      <c r="H47" s="188">
        <v>504</v>
      </c>
      <c r="I47" s="85">
        <f>H47/Demografia!F47</f>
        <v>0.11480637813211846</v>
      </c>
      <c r="J47" s="85">
        <f t="shared" si="4"/>
        <v>4.0635884611949632E-3</v>
      </c>
      <c r="K47" s="85">
        <f t="shared" si="5"/>
        <v>5.6214238709749375E-3</v>
      </c>
      <c r="L47" s="186">
        <f>H47/Demografia!F47*1000</f>
        <v>114.80637813211845</v>
      </c>
      <c r="M47" s="188">
        <v>261</v>
      </c>
      <c r="N47" s="188">
        <v>280</v>
      </c>
      <c r="O47" s="188">
        <v>168</v>
      </c>
      <c r="P47" s="188">
        <v>218</v>
      </c>
      <c r="Q47" s="188">
        <v>86</v>
      </c>
      <c r="R47" s="188">
        <v>10</v>
      </c>
      <c r="S47" s="188">
        <v>0</v>
      </c>
      <c r="T47" s="189">
        <v>3</v>
      </c>
      <c r="U47" s="190">
        <v>0</v>
      </c>
      <c r="V47" s="112">
        <f>Demografia!F47/'Pomoc społeczna'!T47</f>
        <v>1463.3333333333333</v>
      </c>
      <c r="W47" s="71">
        <v>76</v>
      </c>
      <c r="X47" s="153">
        <v>1</v>
      </c>
      <c r="Y47" s="156">
        <v>7</v>
      </c>
      <c r="Z47" s="70" t="str">
        <f t="shared" si="6"/>
        <v>TAK</v>
      </c>
      <c r="AA47" s="94">
        <v>20</v>
      </c>
      <c r="AB47" s="85">
        <f>AA47/Demografia!N47</f>
        <v>2.1810250817884406E-2</v>
      </c>
      <c r="AC47" s="157">
        <v>0</v>
      </c>
      <c r="AD47" s="71">
        <v>0</v>
      </c>
      <c r="AE47" s="70">
        <f t="shared" si="3"/>
        <v>3</v>
      </c>
      <c r="AF47" s="70">
        <v>3</v>
      </c>
      <c r="AG47" s="70">
        <v>0</v>
      </c>
      <c r="AH47" s="194" t="s">
        <v>690</v>
      </c>
      <c r="AI47" s="192" t="s">
        <v>690</v>
      </c>
      <c r="AJ47" s="193" t="s">
        <v>690</v>
      </c>
      <c r="AK47" s="193" t="s">
        <v>690</v>
      </c>
      <c r="AL47" s="193" t="s">
        <v>690</v>
      </c>
      <c r="AM47" s="93" t="s">
        <v>690</v>
      </c>
    </row>
    <row r="48" spans="1:39">
      <c r="A48" s="2">
        <v>45</v>
      </c>
      <c r="B48" s="70" t="s">
        <v>588</v>
      </c>
      <c r="C48" s="7" t="s">
        <v>58</v>
      </c>
      <c r="D48" s="4" t="s">
        <v>63</v>
      </c>
      <c r="E48" s="4" t="s">
        <v>17</v>
      </c>
      <c r="F48" s="70">
        <v>384</v>
      </c>
      <c r="G48" s="70">
        <v>148</v>
      </c>
      <c r="H48" s="188">
        <v>384</v>
      </c>
      <c r="I48" s="85">
        <f>H48/Demografia!F48</f>
        <v>9.6676737160120846E-2</v>
      </c>
      <c r="J48" s="85">
        <f t="shared" si="4"/>
        <v>3.3044565508618378E-3</v>
      </c>
      <c r="K48" s="85">
        <f t="shared" si="5"/>
        <v>4.2829896159809052E-3</v>
      </c>
      <c r="L48" s="186">
        <f>H48/Demografia!F48*1000</f>
        <v>96.676737160120851</v>
      </c>
      <c r="M48" s="188">
        <v>163</v>
      </c>
      <c r="N48" s="188">
        <v>237</v>
      </c>
      <c r="O48" s="188">
        <v>101</v>
      </c>
      <c r="P48" s="188">
        <v>185</v>
      </c>
      <c r="Q48" s="188">
        <v>100</v>
      </c>
      <c r="R48" s="188">
        <v>19</v>
      </c>
      <c r="S48" s="188">
        <v>1</v>
      </c>
      <c r="T48" s="189">
        <v>2</v>
      </c>
      <c r="U48" s="190">
        <v>0</v>
      </c>
      <c r="V48" s="112">
        <f>Demografia!F48/'Pomoc społeczna'!T48</f>
        <v>1986</v>
      </c>
      <c r="W48" s="71">
        <v>305</v>
      </c>
      <c r="X48" s="153">
        <v>1</v>
      </c>
      <c r="Y48" s="156">
        <v>9</v>
      </c>
      <c r="Z48" s="70" t="str">
        <f t="shared" si="6"/>
        <v>TAK</v>
      </c>
      <c r="AA48" s="94">
        <v>11</v>
      </c>
      <c r="AB48" s="85">
        <f>AA48/Demografia!N48</f>
        <v>1.375E-2</v>
      </c>
      <c r="AC48" s="157">
        <v>0</v>
      </c>
      <c r="AD48" s="71">
        <v>14</v>
      </c>
      <c r="AE48" s="70">
        <f t="shared" si="3"/>
        <v>14</v>
      </c>
      <c r="AF48" s="70">
        <v>14</v>
      </c>
      <c r="AG48" s="70">
        <v>0</v>
      </c>
      <c r="AH48" s="194" t="s">
        <v>690</v>
      </c>
      <c r="AI48" s="192" t="s">
        <v>690</v>
      </c>
      <c r="AJ48" s="193" t="s">
        <v>690</v>
      </c>
      <c r="AK48" s="193" t="s">
        <v>690</v>
      </c>
      <c r="AL48" s="193" t="s">
        <v>690</v>
      </c>
      <c r="AM48" s="93" t="s">
        <v>690</v>
      </c>
    </row>
    <row r="49" spans="1:39">
      <c r="A49" s="2">
        <v>46</v>
      </c>
      <c r="B49" s="70" t="s">
        <v>589</v>
      </c>
      <c r="C49" s="7" t="s">
        <v>58</v>
      </c>
      <c r="D49" s="4" t="s">
        <v>64</v>
      </c>
      <c r="E49" s="4" t="s">
        <v>17</v>
      </c>
      <c r="F49" s="70">
        <v>463</v>
      </c>
      <c r="G49" s="70">
        <v>151</v>
      </c>
      <c r="H49" s="188">
        <v>463</v>
      </c>
      <c r="I49" s="85">
        <f>H49/Demografia!F49</f>
        <v>0.12688407782954234</v>
      </c>
      <c r="J49" s="85">
        <f t="shared" si="4"/>
        <v>3.3714387782441727E-3</v>
      </c>
      <c r="K49" s="85">
        <f t="shared" si="5"/>
        <v>5.1641255005186433E-3</v>
      </c>
      <c r="L49" s="186">
        <f>H49/Demografia!F49*1000</f>
        <v>126.88407782954233</v>
      </c>
      <c r="M49" s="188">
        <v>275</v>
      </c>
      <c r="N49" s="188">
        <v>264</v>
      </c>
      <c r="O49" s="188">
        <v>94</v>
      </c>
      <c r="P49" s="188">
        <v>52</v>
      </c>
      <c r="Q49" s="188">
        <v>11</v>
      </c>
      <c r="R49" s="188">
        <v>25</v>
      </c>
      <c r="S49" s="188">
        <v>0</v>
      </c>
      <c r="T49" s="189">
        <v>3</v>
      </c>
      <c r="U49" s="190">
        <v>0</v>
      </c>
      <c r="V49" s="112">
        <f>Demografia!F49/'Pomoc społeczna'!T49</f>
        <v>1216.3333333333333</v>
      </c>
      <c r="W49" s="71">
        <v>65.666666666666671</v>
      </c>
      <c r="X49" s="153">
        <v>1</v>
      </c>
      <c r="Y49" s="156">
        <v>11</v>
      </c>
      <c r="Z49" s="70" t="str">
        <f t="shared" si="6"/>
        <v>NIE</v>
      </c>
      <c r="AA49" s="94">
        <v>0</v>
      </c>
      <c r="AB49" s="85">
        <f>AA49/Demografia!N49</f>
        <v>0</v>
      </c>
      <c r="AC49" s="157">
        <v>0</v>
      </c>
      <c r="AD49" s="71">
        <v>41</v>
      </c>
      <c r="AE49" s="70">
        <f t="shared" si="3"/>
        <v>0</v>
      </c>
      <c r="AF49" s="70">
        <v>0</v>
      </c>
      <c r="AG49" s="70">
        <v>0</v>
      </c>
      <c r="AH49" s="191" t="s">
        <v>689</v>
      </c>
      <c r="AI49" s="192" t="s">
        <v>689</v>
      </c>
      <c r="AJ49" s="193" t="s">
        <v>690</v>
      </c>
      <c r="AK49" s="193" t="s">
        <v>689</v>
      </c>
      <c r="AL49" s="193" t="s">
        <v>690</v>
      </c>
      <c r="AM49" s="93" t="s">
        <v>690</v>
      </c>
    </row>
    <row r="50" spans="1:39">
      <c r="A50" s="2">
        <v>47</v>
      </c>
      <c r="B50" s="70" t="s">
        <v>590</v>
      </c>
      <c r="C50" s="7" t="s">
        <v>65</v>
      </c>
      <c r="D50" s="4" t="s">
        <v>66</v>
      </c>
      <c r="E50" s="4" t="s">
        <v>17</v>
      </c>
      <c r="F50" s="70">
        <v>288</v>
      </c>
      <c r="G50" s="70">
        <v>118</v>
      </c>
      <c r="H50" s="188">
        <v>288</v>
      </c>
      <c r="I50" s="85">
        <f>H50/Demografia!F50</f>
        <v>5.866775310653901E-2</v>
      </c>
      <c r="J50" s="85">
        <f t="shared" si="4"/>
        <v>2.6346342770384923E-3</v>
      </c>
      <c r="K50" s="85">
        <f t="shared" si="5"/>
        <v>3.2122422119856787E-3</v>
      </c>
      <c r="L50" s="186">
        <f>H50/Demografia!F50*1000</f>
        <v>58.66775310653901</v>
      </c>
      <c r="M50" s="188">
        <v>115</v>
      </c>
      <c r="N50" s="188">
        <v>138</v>
      </c>
      <c r="O50" s="188">
        <v>141</v>
      </c>
      <c r="P50" s="188">
        <v>199</v>
      </c>
      <c r="Q50" s="188">
        <v>97</v>
      </c>
      <c r="R50" s="188">
        <v>33</v>
      </c>
      <c r="S50" s="188">
        <v>0</v>
      </c>
      <c r="T50" s="189">
        <v>4</v>
      </c>
      <c r="U50" s="190">
        <v>0</v>
      </c>
      <c r="V50" s="112">
        <f>Demografia!F50/'Pomoc społeczna'!T50</f>
        <v>1227.25</v>
      </c>
      <c r="W50" s="71">
        <v>31.25</v>
      </c>
      <c r="X50" s="153">
        <v>2</v>
      </c>
      <c r="Y50" s="156">
        <v>13</v>
      </c>
      <c r="Z50" s="70" t="str">
        <f t="shared" si="6"/>
        <v>TAK</v>
      </c>
      <c r="AA50" s="94">
        <v>5</v>
      </c>
      <c r="AB50" s="85">
        <f>AA50/Demografia!N50</f>
        <v>4.5372050816696917E-3</v>
      </c>
      <c r="AC50" s="157">
        <v>0</v>
      </c>
      <c r="AD50" s="71">
        <v>10</v>
      </c>
      <c r="AE50" s="70">
        <f t="shared" si="3"/>
        <v>0</v>
      </c>
      <c r="AF50" s="70">
        <v>0</v>
      </c>
      <c r="AG50" s="70">
        <v>0</v>
      </c>
      <c r="AH50" s="191" t="s">
        <v>689</v>
      </c>
      <c r="AI50" s="192" t="s">
        <v>689</v>
      </c>
      <c r="AJ50" s="193" t="s">
        <v>690</v>
      </c>
      <c r="AK50" s="193" t="s">
        <v>689</v>
      </c>
      <c r="AL50" s="193" t="s">
        <v>690</v>
      </c>
      <c r="AM50" s="93" t="s">
        <v>689</v>
      </c>
    </row>
    <row r="51" spans="1:39" ht="22.5" customHeight="1">
      <c r="A51" s="2">
        <v>48</v>
      </c>
      <c r="B51" s="70" t="s">
        <v>591</v>
      </c>
      <c r="C51" s="7" t="s">
        <v>65</v>
      </c>
      <c r="D51" s="4" t="s">
        <v>67</v>
      </c>
      <c r="E51" s="4" t="s">
        <v>31</v>
      </c>
      <c r="F51" s="70">
        <v>728</v>
      </c>
      <c r="G51" s="70">
        <v>357</v>
      </c>
      <c r="H51" s="188">
        <v>728</v>
      </c>
      <c r="I51" s="85">
        <f>H51/Demografia!F51</f>
        <v>5.4062082281301056E-2</v>
      </c>
      <c r="J51" s="85">
        <f t="shared" si="4"/>
        <v>7.9708850584978112E-3</v>
      </c>
      <c r="K51" s="85">
        <f t="shared" si="5"/>
        <v>8.119834480297133E-3</v>
      </c>
      <c r="L51" s="186">
        <f>H51/Demografia!F51*1000</f>
        <v>54.062082281301059</v>
      </c>
      <c r="M51" s="188">
        <v>734</v>
      </c>
      <c r="N51" s="188">
        <v>429</v>
      </c>
      <c r="O51" s="188">
        <v>329</v>
      </c>
      <c r="P51" s="188">
        <v>448</v>
      </c>
      <c r="Q51" s="188">
        <v>158</v>
      </c>
      <c r="R51" s="188">
        <v>41</v>
      </c>
      <c r="S51" s="188">
        <v>1</v>
      </c>
      <c r="T51" s="189">
        <v>7</v>
      </c>
      <c r="U51" s="190">
        <v>0</v>
      </c>
      <c r="V51" s="112">
        <f>Demografia!F51/'Pomoc społeczna'!T51</f>
        <v>1923.7142857142858</v>
      </c>
      <c r="W51" s="71">
        <v>67.857142857142861</v>
      </c>
      <c r="X51" s="153">
        <v>3</v>
      </c>
      <c r="Y51" s="156">
        <v>39</v>
      </c>
      <c r="Z51" s="70" t="str">
        <f t="shared" si="6"/>
        <v>TAK</v>
      </c>
      <c r="AA51" s="94">
        <v>42</v>
      </c>
      <c r="AB51" s="85">
        <f>AA51/Demografia!N51</f>
        <v>1.33885878227606E-2</v>
      </c>
      <c r="AC51" s="157">
        <v>22</v>
      </c>
      <c r="AD51" s="71">
        <v>58</v>
      </c>
      <c r="AE51" s="70">
        <f t="shared" si="3"/>
        <v>7</v>
      </c>
      <c r="AF51" s="70">
        <v>5</v>
      </c>
      <c r="AG51" s="70">
        <v>2</v>
      </c>
      <c r="AH51" s="191" t="s">
        <v>689</v>
      </c>
      <c r="AI51" s="192" t="s">
        <v>689</v>
      </c>
      <c r="AJ51" s="193" t="s">
        <v>690</v>
      </c>
      <c r="AK51" s="193" t="s">
        <v>689</v>
      </c>
      <c r="AL51" s="193" t="s">
        <v>690</v>
      </c>
      <c r="AM51" s="93" t="s">
        <v>690</v>
      </c>
    </row>
    <row r="52" spans="1:39">
      <c r="A52" s="2">
        <v>49</v>
      </c>
      <c r="B52" s="70" t="s">
        <v>592</v>
      </c>
      <c r="C52" s="7" t="s">
        <v>65</v>
      </c>
      <c r="D52" s="4" t="s">
        <v>68</v>
      </c>
      <c r="E52" s="4" t="s">
        <v>16</v>
      </c>
      <c r="F52" s="70">
        <v>3841</v>
      </c>
      <c r="G52" s="70">
        <v>2036</v>
      </c>
      <c r="H52" s="188">
        <v>3841</v>
      </c>
      <c r="I52" s="85">
        <f>H52/Demografia!F52</f>
        <v>5.7722074448101228E-2</v>
      </c>
      <c r="J52" s="85">
        <f t="shared" si="4"/>
        <v>4.5458604983477716E-2</v>
      </c>
      <c r="K52" s="85">
        <f t="shared" si="5"/>
        <v>4.2841049778600669E-2</v>
      </c>
      <c r="L52" s="186">
        <f>H52/Demografia!F52*1000</f>
        <v>57.722074448101225</v>
      </c>
      <c r="M52" s="188">
        <v>2213</v>
      </c>
      <c r="N52" s="188">
        <v>2111</v>
      </c>
      <c r="O52" s="188">
        <v>1567</v>
      </c>
      <c r="P52" s="188">
        <v>1699</v>
      </c>
      <c r="Q52" s="188">
        <v>1531</v>
      </c>
      <c r="R52" s="188">
        <v>164</v>
      </c>
      <c r="S52" s="188">
        <v>32</v>
      </c>
      <c r="T52" s="189">
        <v>38</v>
      </c>
      <c r="U52" s="190">
        <v>0</v>
      </c>
      <c r="V52" s="112">
        <f>Demografia!F52/'Pomoc społeczna'!T52</f>
        <v>1751.1315789473683</v>
      </c>
      <c r="W52" s="71">
        <v>44.157894736842103</v>
      </c>
      <c r="X52" s="153">
        <v>6</v>
      </c>
      <c r="Y52" s="156">
        <v>63</v>
      </c>
      <c r="Z52" s="70" t="str">
        <f t="shared" si="6"/>
        <v>TAK</v>
      </c>
      <c r="AA52" s="94">
        <v>502</v>
      </c>
      <c r="AB52" s="85">
        <f>AA52/Demografia!N52</f>
        <v>2.6414101552223099E-2</v>
      </c>
      <c r="AC52" s="157">
        <v>0</v>
      </c>
      <c r="AD52" s="71">
        <v>48</v>
      </c>
      <c r="AE52" s="70">
        <f t="shared" si="3"/>
        <v>103</v>
      </c>
      <c r="AF52" s="70">
        <v>103</v>
      </c>
      <c r="AG52" s="70">
        <v>0</v>
      </c>
      <c r="AH52" s="191" t="s">
        <v>689</v>
      </c>
      <c r="AI52" s="192" t="s">
        <v>690</v>
      </c>
      <c r="AJ52" s="193" t="s">
        <v>690</v>
      </c>
      <c r="AK52" s="193" t="s">
        <v>690</v>
      </c>
      <c r="AL52" s="193" t="s">
        <v>690</v>
      </c>
      <c r="AM52" s="93" t="s">
        <v>689</v>
      </c>
    </row>
    <row r="53" spans="1:39">
      <c r="A53" s="2">
        <v>50</v>
      </c>
      <c r="B53" s="70" t="s">
        <v>593</v>
      </c>
      <c r="C53" s="7" t="s">
        <v>65</v>
      </c>
      <c r="D53" s="4" t="s">
        <v>68</v>
      </c>
      <c r="E53" s="4" t="s">
        <v>17</v>
      </c>
      <c r="F53" s="70">
        <v>417</v>
      </c>
      <c r="G53" s="70">
        <v>217</v>
      </c>
      <c r="H53" s="188">
        <v>417</v>
      </c>
      <c r="I53" s="85">
        <f>H53/Demografia!F53</f>
        <v>3.4901238701037833E-2</v>
      </c>
      <c r="J53" s="85">
        <f t="shared" si="4"/>
        <v>4.8450477806555323E-3</v>
      </c>
      <c r="K53" s="85">
        <f t="shared" si="5"/>
        <v>4.6510590361042636E-3</v>
      </c>
      <c r="L53" s="186">
        <f>H53/Demografia!F53*1000</f>
        <v>34.901238701037833</v>
      </c>
      <c r="M53" s="188">
        <v>233</v>
      </c>
      <c r="N53" s="188">
        <v>222</v>
      </c>
      <c r="O53" s="188">
        <v>133</v>
      </c>
      <c r="P53" s="188">
        <v>177</v>
      </c>
      <c r="Q53" s="188">
        <v>83</v>
      </c>
      <c r="R53" s="188">
        <v>14</v>
      </c>
      <c r="S53" s="188">
        <v>1</v>
      </c>
      <c r="T53" s="189">
        <v>7</v>
      </c>
      <c r="U53" s="190">
        <v>0</v>
      </c>
      <c r="V53" s="112">
        <f>Demografia!F53/'Pomoc społeczna'!T53</f>
        <v>1706.8571428571429</v>
      </c>
      <c r="W53" s="71">
        <v>34.571428571428569</v>
      </c>
      <c r="X53" s="153">
        <v>1</v>
      </c>
      <c r="Y53" s="156">
        <v>15</v>
      </c>
      <c r="Z53" s="70" t="str">
        <f t="shared" si="6"/>
        <v>TAK</v>
      </c>
      <c r="AA53" s="94">
        <v>29</v>
      </c>
      <c r="AB53" s="85">
        <f>AA53/Demografia!N53</f>
        <v>1.1812627291242363E-2</v>
      </c>
      <c r="AC53" s="157">
        <v>0</v>
      </c>
      <c r="AD53" s="71">
        <v>25</v>
      </c>
      <c r="AE53" s="70">
        <f t="shared" si="3"/>
        <v>0</v>
      </c>
      <c r="AF53" s="70">
        <v>0</v>
      </c>
      <c r="AG53" s="70">
        <v>0</v>
      </c>
      <c r="AH53" s="191" t="s">
        <v>689</v>
      </c>
      <c r="AI53" s="192" t="s">
        <v>690</v>
      </c>
      <c r="AJ53" s="193" t="s">
        <v>690</v>
      </c>
      <c r="AK53" s="193" t="s">
        <v>690</v>
      </c>
      <c r="AL53" s="193" t="s">
        <v>690</v>
      </c>
      <c r="AM53" s="93" t="s">
        <v>689</v>
      </c>
    </row>
    <row r="54" spans="1:39" ht="29.25" customHeight="1">
      <c r="A54" s="2">
        <v>51</v>
      </c>
      <c r="B54" s="70" t="s">
        <v>594</v>
      </c>
      <c r="C54" s="7" t="s">
        <v>65</v>
      </c>
      <c r="D54" s="4" t="s">
        <v>69</v>
      </c>
      <c r="E54" s="4" t="s">
        <v>31</v>
      </c>
      <c r="F54" s="70">
        <v>506</v>
      </c>
      <c r="G54" s="70">
        <v>272</v>
      </c>
      <c r="H54" s="188">
        <v>506</v>
      </c>
      <c r="I54" s="85">
        <f>H54/Demografia!F54</f>
        <v>4.1134867083976914E-2</v>
      </c>
      <c r="J54" s="85">
        <f t="shared" si="4"/>
        <v>6.0730552826649999E-3</v>
      </c>
      <c r="K54" s="85">
        <f t="shared" si="5"/>
        <v>5.6437311085581719E-3</v>
      </c>
      <c r="L54" s="186">
        <f>H54/Demografia!F54*1000</f>
        <v>41.134867083976914</v>
      </c>
      <c r="M54" s="188">
        <v>280</v>
      </c>
      <c r="N54" s="188">
        <v>275</v>
      </c>
      <c r="O54" s="188">
        <v>249</v>
      </c>
      <c r="P54" s="188">
        <v>333</v>
      </c>
      <c r="Q54" s="188">
        <v>57</v>
      </c>
      <c r="R54" s="188">
        <v>20</v>
      </c>
      <c r="S54" s="188">
        <v>7</v>
      </c>
      <c r="T54" s="189">
        <v>6</v>
      </c>
      <c r="U54" s="190">
        <v>0</v>
      </c>
      <c r="V54" s="112">
        <f>Demografia!F54/'Pomoc społeczna'!T54</f>
        <v>2050.1666666666665</v>
      </c>
      <c r="W54" s="71">
        <v>57.5</v>
      </c>
      <c r="X54" s="153">
        <v>1</v>
      </c>
      <c r="Y54" s="156">
        <v>8</v>
      </c>
      <c r="Z54" s="70" t="str">
        <f t="shared" si="6"/>
        <v>TAK</v>
      </c>
      <c r="AA54" s="94">
        <v>57</v>
      </c>
      <c r="AB54" s="85">
        <f>AA54/Demografia!N54</f>
        <v>1.9289340101522844E-2</v>
      </c>
      <c r="AC54" s="157">
        <v>0</v>
      </c>
      <c r="AD54" s="71">
        <v>0</v>
      </c>
      <c r="AE54" s="70">
        <f t="shared" si="3"/>
        <v>0</v>
      </c>
      <c r="AF54" s="70">
        <v>0</v>
      </c>
      <c r="AG54" s="70">
        <v>0</v>
      </c>
      <c r="AH54" s="194" t="s">
        <v>690</v>
      </c>
      <c r="AI54" s="192" t="s">
        <v>690</v>
      </c>
      <c r="AJ54" s="193" t="s">
        <v>690</v>
      </c>
      <c r="AK54" s="193" t="s">
        <v>690</v>
      </c>
      <c r="AL54" s="193" t="s">
        <v>690</v>
      </c>
      <c r="AM54" s="93" t="s">
        <v>689</v>
      </c>
    </row>
    <row r="55" spans="1:39" ht="24.75" customHeight="1">
      <c r="A55" s="2">
        <v>52</v>
      </c>
      <c r="B55" s="70" t="s">
        <v>595</v>
      </c>
      <c r="C55" s="7" t="s">
        <v>65</v>
      </c>
      <c r="D55" s="4" t="s">
        <v>70</v>
      </c>
      <c r="E55" s="4" t="s">
        <v>31</v>
      </c>
      <c r="F55" s="70">
        <v>653</v>
      </c>
      <c r="G55" s="70">
        <v>316</v>
      </c>
      <c r="H55" s="188">
        <v>653</v>
      </c>
      <c r="I55" s="85">
        <f>H55/Demografia!F55</f>
        <v>3.7163508053041944E-2</v>
      </c>
      <c r="J55" s="85">
        <f t="shared" si="4"/>
        <v>7.0554612842725732E-3</v>
      </c>
      <c r="K55" s="85">
        <f t="shared" si="5"/>
        <v>7.283313070925862E-3</v>
      </c>
      <c r="L55" s="186">
        <f>H55/Demografia!F55*1000</f>
        <v>37.163508053041944</v>
      </c>
      <c r="M55" s="188">
        <v>332</v>
      </c>
      <c r="N55" s="188">
        <v>304</v>
      </c>
      <c r="O55" s="188">
        <v>310</v>
      </c>
      <c r="P55" s="188">
        <v>388</v>
      </c>
      <c r="Q55" s="188">
        <v>66</v>
      </c>
      <c r="R55" s="188">
        <v>20</v>
      </c>
      <c r="S55" s="188">
        <v>0</v>
      </c>
      <c r="T55" s="189">
        <v>10</v>
      </c>
      <c r="U55" s="190">
        <v>0</v>
      </c>
      <c r="V55" s="112">
        <f>Demografia!F55/'Pomoc społeczna'!T55</f>
        <v>1757.1</v>
      </c>
      <c r="W55" s="71">
        <v>34.9</v>
      </c>
      <c r="X55" s="153">
        <v>2</v>
      </c>
      <c r="Y55" s="156">
        <v>24</v>
      </c>
      <c r="Z55" s="70" t="str">
        <f t="shared" si="6"/>
        <v>TAK</v>
      </c>
      <c r="AA55" s="94">
        <v>32</v>
      </c>
      <c r="AB55" s="85">
        <f>AA55/Demografia!N55</f>
        <v>7.3209791809654545E-3</v>
      </c>
      <c r="AC55" s="157">
        <v>0</v>
      </c>
      <c r="AD55" s="71">
        <v>0</v>
      </c>
      <c r="AE55" s="70">
        <f t="shared" si="3"/>
        <v>0</v>
      </c>
      <c r="AF55" s="70">
        <v>0</v>
      </c>
      <c r="AG55" s="70">
        <v>0</v>
      </c>
      <c r="AH55" s="191" t="s">
        <v>689</v>
      </c>
      <c r="AI55" s="192" t="s">
        <v>689</v>
      </c>
      <c r="AJ55" s="193" t="s">
        <v>690</v>
      </c>
      <c r="AK55" s="193" t="s">
        <v>689</v>
      </c>
      <c r="AL55" s="193" t="s">
        <v>690</v>
      </c>
      <c r="AM55" s="93" t="s">
        <v>689</v>
      </c>
    </row>
    <row r="56" spans="1:39" ht="28.5" customHeight="1">
      <c r="A56" s="2">
        <v>53</v>
      </c>
      <c r="B56" s="70" t="s">
        <v>596</v>
      </c>
      <c r="C56" s="7" t="s">
        <v>65</v>
      </c>
      <c r="D56" s="4" t="s">
        <v>71</v>
      </c>
      <c r="E56" s="4" t="s">
        <v>31</v>
      </c>
      <c r="F56" s="70">
        <v>492</v>
      </c>
      <c r="G56" s="70">
        <v>251</v>
      </c>
      <c r="H56" s="188">
        <v>492</v>
      </c>
      <c r="I56" s="85">
        <f>H56/Demografia!F56</f>
        <v>5.421487603305785E-2</v>
      </c>
      <c r="J56" s="85">
        <f t="shared" si="4"/>
        <v>5.6041796909886577E-3</v>
      </c>
      <c r="K56" s="85">
        <f t="shared" si="5"/>
        <v>5.4875804454755346E-3</v>
      </c>
      <c r="L56" s="186">
        <f>H56/Demografia!F56*1000</f>
        <v>54.214876033057848</v>
      </c>
      <c r="M56" s="188">
        <v>295</v>
      </c>
      <c r="N56" s="188">
        <v>231</v>
      </c>
      <c r="O56" s="188">
        <v>188</v>
      </c>
      <c r="P56" s="188">
        <v>255</v>
      </c>
      <c r="Q56" s="188">
        <v>206</v>
      </c>
      <c r="R56" s="188">
        <v>16</v>
      </c>
      <c r="S56" s="188">
        <v>10</v>
      </c>
      <c r="T56" s="189">
        <v>6</v>
      </c>
      <c r="U56" s="190">
        <v>0</v>
      </c>
      <c r="V56" s="112">
        <f>Demografia!F56/'Pomoc społeczna'!T56</f>
        <v>1512.5</v>
      </c>
      <c r="W56" s="71">
        <v>42.5</v>
      </c>
      <c r="X56" s="153">
        <v>2</v>
      </c>
      <c r="Y56" s="156">
        <v>22</v>
      </c>
      <c r="Z56" s="70" t="str">
        <f t="shared" si="6"/>
        <v>TAK</v>
      </c>
      <c r="AA56" s="94">
        <v>42</v>
      </c>
      <c r="AB56" s="85">
        <f>AA56/Demografia!N56</f>
        <v>1.9848771266540641E-2</v>
      </c>
      <c r="AC56" s="157">
        <v>0</v>
      </c>
      <c r="AD56" s="71">
        <v>18</v>
      </c>
      <c r="AE56" s="70">
        <f t="shared" si="3"/>
        <v>8</v>
      </c>
      <c r="AF56" s="70">
        <v>8</v>
      </c>
      <c r="AG56" s="70">
        <v>0</v>
      </c>
      <c r="AH56" s="191" t="s">
        <v>689</v>
      </c>
      <c r="AI56" s="192" t="s">
        <v>689</v>
      </c>
      <c r="AJ56" s="193" t="s">
        <v>690</v>
      </c>
      <c r="AK56" s="193" t="s">
        <v>689</v>
      </c>
      <c r="AL56" s="193" t="s">
        <v>690</v>
      </c>
      <c r="AM56" s="93" t="s">
        <v>689</v>
      </c>
    </row>
    <row r="57" spans="1:39">
      <c r="A57" s="2">
        <v>54</v>
      </c>
      <c r="B57" s="70" t="s">
        <v>597</v>
      </c>
      <c r="C57" s="7" t="s">
        <v>65</v>
      </c>
      <c r="D57" s="4" t="s">
        <v>72</v>
      </c>
      <c r="E57" s="4" t="s">
        <v>17</v>
      </c>
      <c r="F57" s="70">
        <v>204</v>
      </c>
      <c r="G57" s="70">
        <v>97</v>
      </c>
      <c r="H57" s="188">
        <v>204</v>
      </c>
      <c r="I57" s="85">
        <f>H57/Demografia!F57</f>
        <v>4.6469248291571751E-2</v>
      </c>
      <c r="J57" s="85">
        <f t="shared" si="4"/>
        <v>2.1657586853621505E-3</v>
      </c>
      <c r="K57" s="85">
        <f t="shared" si="5"/>
        <v>2.2753382334898559E-3</v>
      </c>
      <c r="L57" s="186">
        <f>H57/Demografia!F57*1000</f>
        <v>46.469248291571752</v>
      </c>
      <c r="M57" s="188">
        <v>96</v>
      </c>
      <c r="N57" s="188">
        <v>117</v>
      </c>
      <c r="O57" s="188">
        <v>40</v>
      </c>
      <c r="P57" s="188">
        <v>154</v>
      </c>
      <c r="Q57" s="188">
        <v>2</v>
      </c>
      <c r="R57" s="188">
        <v>17</v>
      </c>
      <c r="S57" s="188">
        <v>2</v>
      </c>
      <c r="T57" s="189">
        <v>3</v>
      </c>
      <c r="U57" s="190">
        <v>0</v>
      </c>
      <c r="V57" s="112">
        <f>Demografia!F57/'Pomoc społeczna'!T57</f>
        <v>1463.3333333333333</v>
      </c>
      <c r="W57" s="71">
        <v>39</v>
      </c>
      <c r="X57" s="153">
        <v>1</v>
      </c>
      <c r="Y57" s="156">
        <v>4</v>
      </c>
      <c r="Z57" s="70" t="str">
        <f t="shared" si="6"/>
        <v>NIE</v>
      </c>
      <c r="AA57" s="94">
        <v>0</v>
      </c>
      <c r="AB57" s="85">
        <f>AA57/Demografia!N57</f>
        <v>0</v>
      </c>
      <c r="AC57" s="157">
        <v>0</v>
      </c>
      <c r="AD57" s="71">
        <v>0</v>
      </c>
      <c r="AE57" s="70">
        <f t="shared" si="3"/>
        <v>0</v>
      </c>
      <c r="AF57" s="70">
        <v>0</v>
      </c>
      <c r="AG57" s="70">
        <v>0</v>
      </c>
      <c r="AH57" s="194" t="s">
        <v>690</v>
      </c>
      <c r="AI57" s="192" t="s">
        <v>690</v>
      </c>
      <c r="AJ57" s="193" t="s">
        <v>690</v>
      </c>
      <c r="AK57" s="193" t="s">
        <v>690</v>
      </c>
      <c r="AL57" s="193" t="s">
        <v>690</v>
      </c>
      <c r="AM57" s="93" t="s">
        <v>690</v>
      </c>
    </row>
    <row r="58" spans="1:39">
      <c r="A58" s="2">
        <v>55</v>
      </c>
      <c r="B58" s="70" t="s">
        <v>598</v>
      </c>
      <c r="C58" s="7" t="s">
        <v>65</v>
      </c>
      <c r="D58" s="4" t="s">
        <v>73</v>
      </c>
      <c r="E58" s="4" t="s">
        <v>17</v>
      </c>
      <c r="F58" s="70">
        <v>394</v>
      </c>
      <c r="G58" s="70">
        <v>190</v>
      </c>
      <c r="H58" s="188">
        <v>394</v>
      </c>
      <c r="I58" s="85">
        <f>H58/Demografia!F58</f>
        <v>4.4787995907695805E-2</v>
      </c>
      <c r="J58" s="85">
        <f t="shared" si="4"/>
        <v>4.2422077342145221E-3</v>
      </c>
      <c r="K58" s="85">
        <f t="shared" si="5"/>
        <v>4.3945258038970746E-3</v>
      </c>
      <c r="L58" s="186">
        <f>H58/Demografia!F58*1000</f>
        <v>44.787995907695802</v>
      </c>
      <c r="M58" s="188">
        <v>168</v>
      </c>
      <c r="N58" s="188">
        <v>201</v>
      </c>
      <c r="O58" s="188">
        <v>112</v>
      </c>
      <c r="P58" s="188">
        <v>193</v>
      </c>
      <c r="Q58" s="188">
        <v>93</v>
      </c>
      <c r="R58" s="188">
        <v>45</v>
      </c>
      <c r="S58" s="188">
        <v>6</v>
      </c>
      <c r="T58" s="189">
        <v>4</v>
      </c>
      <c r="U58" s="190">
        <v>0</v>
      </c>
      <c r="V58" s="112">
        <f>Demografia!F58/'Pomoc społeczna'!T58</f>
        <v>2199.25</v>
      </c>
      <c r="W58" s="71">
        <v>50.5</v>
      </c>
      <c r="X58" s="154">
        <v>1</v>
      </c>
      <c r="Y58" s="156">
        <v>14</v>
      </c>
      <c r="Z58" s="70" t="str">
        <f t="shared" si="6"/>
        <v>TAK</v>
      </c>
      <c r="AA58" s="94">
        <v>32</v>
      </c>
      <c r="AB58" s="85">
        <f>AA58/Demografia!N58</f>
        <v>1.695813460519343E-2</v>
      </c>
      <c r="AC58" s="157">
        <v>0</v>
      </c>
      <c r="AD58" s="71">
        <v>4</v>
      </c>
      <c r="AE58" s="70">
        <f t="shared" si="3"/>
        <v>0</v>
      </c>
      <c r="AF58" s="70">
        <v>0</v>
      </c>
      <c r="AG58" s="70">
        <v>0</v>
      </c>
      <c r="AH58" s="194" t="s">
        <v>690</v>
      </c>
      <c r="AI58" s="192" t="s">
        <v>690</v>
      </c>
      <c r="AJ58" s="193" t="s">
        <v>690</v>
      </c>
      <c r="AK58" s="193" t="s">
        <v>690</v>
      </c>
      <c r="AL58" s="193" t="s">
        <v>690</v>
      </c>
      <c r="AM58" s="93" t="s">
        <v>690</v>
      </c>
    </row>
    <row r="59" spans="1:39" ht="27" customHeight="1">
      <c r="A59" s="2">
        <v>56</v>
      </c>
      <c r="B59" s="70" t="s">
        <v>599</v>
      </c>
      <c r="C59" s="7" t="s">
        <v>74</v>
      </c>
      <c r="D59" s="4" t="s">
        <v>75</v>
      </c>
      <c r="E59" s="4" t="s">
        <v>31</v>
      </c>
      <c r="F59" s="70">
        <v>407</v>
      </c>
      <c r="G59" s="70">
        <v>162</v>
      </c>
      <c r="H59" s="188">
        <v>407</v>
      </c>
      <c r="I59" s="85">
        <f>H59/Demografia!F59</f>
        <v>0.13712938005390835</v>
      </c>
      <c r="J59" s="85">
        <f t="shared" si="4"/>
        <v>3.617040278646066E-3</v>
      </c>
      <c r="K59" s="85">
        <f t="shared" si="5"/>
        <v>4.5395228481880942E-3</v>
      </c>
      <c r="L59" s="186">
        <f>H59/Demografia!F59*1000</f>
        <v>137.12938005390833</v>
      </c>
      <c r="M59" s="188">
        <v>297</v>
      </c>
      <c r="N59" s="188">
        <v>277</v>
      </c>
      <c r="O59" s="188">
        <v>54</v>
      </c>
      <c r="P59" s="188">
        <v>48</v>
      </c>
      <c r="Q59" s="188">
        <v>73</v>
      </c>
      <c r="R59" s="188">
        <v>10</v>
      </c>
      <c r="S59" s="188">
        <v>0</v>
      </c>
      <c r="T59" s="189">
        <v>4</v>
      </c>
      <c r="U59" s="190">
        <v>0</v>
      </c>
      <c r="V59" s="112">
        <f>Demografia!F59/'Pomoc społeczna'!T59</f>
        <v>742</v>
      </c>
      <c r="W59" s="71">
        <v>57</v>
      </c>
      <c r="X59" s="153">
        <v>1</v>
      </c>
      <c r="Y59" s="156">
        <v>5</v>
      </c>
      <c r="Z59" s="70" t="str">
        <f t="shared" si="6"/>
        <v>TAK</v>
      </c>
      <c r="AA59" s="94">
        <v>3</v>
      </c>
      <c r="AB59" s="85">
        <f>AA59/Demografia!N59</f>
        <v>5.263157894736842E-3</v>
      </c>
      <c r="AC59" s="157">
        <v>3</v>
      </c>
      <c r="AD59" s="71">
        <v>0</v>
      </c>
      <c r="AE59" s="70">
        <f t="shared" si="3"/>
        <v>0</v>
      </c>
      <c r="AF59" s="70">
        <v>0</v>
      </c>
      <c r="AG59" s="70">
        <v>0</v>
      </c>
      <c r="AH59" s="194" t="s">
        <v>690</v>
      </c>
      <c r="AI59" s="192" t="s">
        <v>689</v>
      </c>
      <c r="AJ59" s="193" t="s">
        <v>689</v>
      </c>
      <c r="AK59" s="193" t="s">
        <v>689</v>
      </c>
      <c r="AL59" s="193" t="s">
        <v>689</v>
      </c>
      <c r="AM59" s="93" t="s">
        <v>690</v>
      </c>
    </row>
    <row r="60" spans="1:39">
      <c r="A60" s="2">
        <v>57</v>
      </c>
      <c r="B60" s="70" t="s">
        <v>600</v>
      </c>
      <c r="C60" s="7" t="s">
        <v>74</v>
      </c>
      <c r="D60" s="4" t="s">
        <v>76</v>
      </c>
      <c r="E60" s="4" t="s">
        <v>17</v>
      </c>
      <c r="F60" s="70">
        <v>222</v>
      </c>
      <c r="G60" s="70">
        <v>98</v>
      </c>
      <c r="H60" s="188">
        <v>222</v>
      </c>
      <c r="I60" s="85">
        <f>H60/Demografia!F60</f>
        <v>8.0844865258557899E-2</v>
      </c>
      <c r="J60" s="85">
        <f t="shared" si="4"/>
        <v>2.1880860944895955E-3</v>
      </c>
      <c r="K60" s="85">
        <f t="shared" si="5"/>
        <v>2.4761033717389607E-3</v>
      </c>
      <c r="L60" s="186">
        <f>H60/Demografia!F60*1000</f>
        <v>80.844865258557903</v>
      </c>
      <c r="M60" s="188">
        <v>70</v>
      </c>
      <c r="N60" s="188">
        <v>55</v>
      </c>
      <c r="O60" s="188">
        <v>27</v>
      </c>
      <c r="P60" s="188">
        <v>34</v>
      </c>
      <c r="Q60" s="188">
        <v>34</v>
      </c>
      <c r="R60" s="188">
        <v>10</v>
      </c>
      <c r="S60" s="188">
        <v>0</v>
      </c>
      <c r="T60" s="189">
        <v>3</v>
      </c>
      <c r="U60" s="190">
        <v>0</v>
      </c>
      <c r="V60" s="112">
        <f>Demografia!F60/'Pomoc społeczna'!T60</f>
        <v>915.33333333333337</v>
      </c>
      <c r="W60" s="71">
        <v>32.666666666666664</v>
      </c>
      <c r="X60" s="153">
        <v>1</v>
      </c>
      <c r="Y60" s="156">
        <v>10</v>
      </c>
      <c r="Z60" s="70" t="str">
        <f t="shared" si="6"/>
        <v>TAK</v>
      </c>
      <c r="AA60" s="94">
        <v>9</v>
      </c>
      <c r="AB60" s="85">
        <f>AA60/Demografia!N60</f>
        <v>1.4802631578947368E-2</v>
      </c>
      <c r="AC60" s="157">
        <v>4</v>
      </c>
      <c r="AD60" s="71">
        <v>0</v>
      </c>
      <c r="AE60" s="70">
        <f t="shared" si="3"/>
        <v>0</v>
      </c>
      <c r="AF60" s="70">
        <v>0</v>
      </c>
      <c r="AG60" s="70">
        <v>0</v>
      </c>
      <c r="AH60" s="194" t="s">
        <v>690</v>
      </c>
      <c r="AI60" s="192" t="s">
        <v>689</v>
      </c>
      <c r="AJ60" s="193" t="s">
        <v>690</v>
      </c>
      <c r="AK60" s="193" t="s">
        <v>689</v>
      </c>
      <c r="AL60" s="193" t="s">
        <v>689</v>
      </c>
      <c r="AM60" s="93" t="s">
        <v>690</v>
      </c>
    </row>
    <row r="61" spans="1:39" ht="26.25" customHeight="1">
      <c r="A61" s="2">
        <v>58</v>
      </c>
      <c r="B61" s="70" t="s">
        <v>601</v>
      </c>
      <c r="C61" s="7" t="s">
        <v>74</v>
      </c>
      <c r="D61" s="4" t="s">
        <v>77</v>
      </c>
      <c r="E61" s="4" t="s">
        <v>31</v>
      </c>
      <c r="F61" s="70">
        <v>851</v>
      </c>
      <c r="G61" s="70">
        <v>399</v>
      </c>
      <c r="H61" s="188">
        <v>851</v>
      </c>
      <c r="I61" s="85">
        <f>H61/Demografia!F61</f>
        <v>0.12112154853401651</v>
      </c>
      <c r="J61" s="85">
        <f t="shared" si="4"/>
        <v>8.9086362418504955E-3</v>
      </c>
      <c r="K61" s="85">
        <f t="shared" si="5"/>
        <v>9.4917295916660156E-3</v>
      </c>
      <c r="L61" s="186">
        <f>H61/Demografia!F61*1000</f>
        <v>121.12154853401651</v>
      </c>
      <c r="M61" s="188">
        <v>521</v>
      </c>
      <c r="N61" s="188">
        <v>561</v>
      </c>
      <c r="O61" s="188">
        <v>133</v>
      </c>
      <c r="P61" s="188">
        <v>228</v>
      </c>
      <c r="Q61" s="188">
        <v>192</v>
      </c>
      <c r="R61" s="188">
        <v>36</v>
      </c>
      <c r="S61" s="188">
        <v>5</v>
      </c>
      <c r="T61" s="189">
        <v>5</v>
      </c>
      <c r="U61" s="190">
        <v>0</v>
      </c>
      <c r="V61" s="112">
        <f>Demografia!F61/'Pomoc społeczna'!T61</f>
        <v>1405.2</v>
      </c>
      <c r="W61" s="71">
        <v>78</v>
      </c>
      <c r="X61" s="153">
        <v>1</v>
      </c>
      <c r="Y61" s="156">
        <v>15</v>
      </c>
      <c r="Z61" s="70" t="str">
        <f t="shared" si="6"/>
        <v>TAK</v>
      </c>
      <c r="AA61" s="94">
        <v>15</v>
      </c>
      <c r="AB61" s="85">
        <f>AA61/Demografia!N61</f>
        <v>9.2250922509225092E-3</v>
      </c>
      <c r="AC61" s="157">
        <v>0</v>
      </c>
      <c r="AD61" s="71">
        <v>0</v>
      </c>
      <c r="AE61" s="70">
        <f t="shared" si="3"/>
        <v>0</v>
      </c>
      <c r="AF61" s="70">
        <v>0</v>
      </c>
      <c r="AG61" s="70">
        <v>0</v>
      </c>
      <c r="AH61" s="194" t="s">
        <v>690</v>
      </c>
      <c r="AI61" s="192" t="s">
        <v>690</v>
      </c>
      <c r="AJ61" s="193" t="s">
        <v>690</v>
      </c>
      <c r="AK61" s="193" t="s">
        <v>690</v>
      </c>
      <c r="AL61" s="193" t="s">
        <v>690</v>
      </c>
      <c r="AM61" s="93" t="s">
        <v>690</v>
      </c>
    </row>
    <row r="62" spans="1:39" ht="27" customHeight="1">
      <c r="A62" s="2">
        <v>59</v>
      </c>
      <c r="B62" s="70" t="s">
        <v>602</v>
      </c>
      <c r="C62" s="7" t="s">
        <v>74</v>
      </c>
      <c r="D62" s="4" t="s">
        <v>78</v>
      </c>
      <c r="E62" s="4" t="s">
        <v>31</v>
      </c>
      <c r="F62" s="70">
        <v>847</v>
      </c>
      <c r="G62" s="70">
        <v>342</v>
      </c>
      <c r="H62" s="188">
        <v>847</v>
      </c>
      <c r="I62" s="85">
        <f>H62/Demografia!F62</f>
        <v>0.12870384440054702</v>
      </c>
      <c r="J62" s="85">
        <f t="shared" si="4"/>
        <v>7.6359739215861389E-3</v>
      </c>
      <c r="K62" s="85">
        <f t="shared" si="5"/>
        <v>9.4471151164995486E-3</v>
      </c>
      <c r="L62" s="186">
        <f>H62/Demografia!F62*1000</f>
        <v>128.70384440054701</v>
      </c>
      <c r="M62" s="188">
        <v>430</v>
      </c>
      <c r="N62" s="188">
        <v>443</v>
      </c>
      <c r="O62" s="188">
        <v>269</v>
      </c>
      <c r="P62" s="188">
        <v>152</v>
      </c>
      <c r="Q62" s="188">
        <v>232</v>
      </c>
      <c r="R62" s="188">
        <v>15</v>
      </c>
      <c r="S62" s="188">
        <v>0</v>
      </c>
      <c r="T62" s="189">
        <v>4</v>
      </c>
      <c r="U62" s="190">
        <v>0</v>
      </c>
      <c r="V62" s="112">
        <f>Demografia!F62/'Pomoc społeczna'!T62</f>
        <v>1645.25</v>
      </c>
      <c r="W62" s="71">
        <v>89.75</v>
      </c>
      <c r="X62" s="153">
        <v>2</v>
      </c>
      <c r="Y62" s="156">
        <v>13</v>
      </c>
      <c r="Z62" s="70" t="str">
        <f t="shared" si="6"/>
        <v>TAK</v>
      </c>
      <c r="AA62" s="94">
        <v>53</v>
      </c>
      <c r="AB62" s="85">
        <f>AA62/Demografia!N62</f>
        <v>3.7884203002144387E-2</v>
      </c>
      <c r="AC62" s="157">
        <v>12</v>
      </c>
      <c r="AD62" s="71">
        <v>0</v>
      </c>
      <c r="AE62" s="70">
        <f t="shared" si="3"/>
        <v>7</v>
      </c>
      <c r="AF62" s="70">
        <v>7</v>
      </c>
      <c r="AG62" s="70">
        <v>0</v>
      </c>
      <c r="AH62" s="191" t="s">
        <v>689</v>
      </c>
      <c r="AI62" s="192" t="s">
        <v>689</v>
      </c>
      <c r="AJ62" s="193" t="s">
        <v>689</v>
      </c>
      <c r="AK62" s="193" t="s">
        <v>689</v>
      </c>
      <c r="AL62" s="193" t="s">
        <v>690</v>
      </c>
      <c r="AM62" s="93" t="s">
        <v>689</v>
      </c>
    </row>
    <row r="63" spans="1:39">
      <c r="A63" s="2">
        <v>60</v>
      </c>
      <c r="B63" s="70" t="s">
        <v>603</v>
      </c>
      <c r="C63" s="7" t="s">
        <v>74</v>
      </c>
      <c r="D63" s="4" t="s">
        <v>79</v>
      </c>
      <c r="E63" s="4" t="s">
        <v>16</v>
      </c>
      <c r="F63" s="70">
        <v>1343</v>
      </c>
      <c r="G63" s="70">
        <v>785</v>
      </c>
      <c r="H63" s="188">
        <v>1343</v>
      </c>
      <c r="I63" s="85">
        <f>H63/Demografia!F63</f>
        <v>0.10133554666867879</v>
      </c>
      <c r="J63" s="85">
        <f t="shared" si="4"/>
        <v>1.7527016165044207E-2</v>
      </c>
      <c r="K63" s="85">
        <f t="shared" si="5"/>
        <v>1.4979310037141551E-2</v>
      </c>
      <c r="L63" s="186">
        <f>H63/Demografia!F63*1000</f>
        <v>101.33554666867879</v>
      </c>
      <c r="M63" s="188">
        <v>773</v>
      </c>
      <c r="N63" s="188">
        <v>941</v>
      </c>
      <c r="O63" s="188">
        <v>351</v>
      </c>
      <c r="P63" s="188">
        <v>237</v>
      </c>
      <c r="Q63" s="188">
        <v>121</v>
      </c>
      <c r="R63" s="188">
        <v>87</v>
      </c>
      <c r="S63" s="188">
        <v>0</v>
      </c>
      <c r="T63" s="189">
        <v>7</v>
      </c>
      <c r="U63" s="190">
        <v>0</v>
      </c>
      <c r="V63" s="112">
        <f>Demografia!F63/'Pomoc społeczna'!T63</f>
        <v>1893.2857142857142</v>
      </c>
      <c r="W63" s="71">
        <v>103.42857142857143</v>
      </c>
      <c r="X63" s="153">
        <v>2</v>
      </c>
      <c r="Y63" s="156">
        <v>28</v>
      </c>
      <c r="Z63" s="70" t="str">
        <f t="shared" si="6"/>
        <v>TAK</v>
      </c>
      <c r="AA63" s="94">
        <v>104</v>
      </c>
      <c r="AB63" s="85">
        <f>AA63/Demografia!N63</f>
        <v>3.1746031746031744E-2</v>
      </c>
      <c r="AC63" s="157">
        <v>0</v>
      </c>
      <c r="AD63" s="71">
        <v>0</v>
      </c>
      <c r="AE63" s="70">
        <f t="shared" si="3"/>
        <v>0</v>
      </c>
      <c r="AF63" s="70">
        <v>0</v>
      </c>
      <c r="AG63" s="70">
        <v>0</v>
      </c>
      <c r="AH63" s="194" t="s">
        <v>690</v>
      </c>
      <c r="AI63" s="192" t="s">
        <v>690</v>
      </c>
      <c r="AJ63" s="193" t="s">
        <v>690</v>
      </c>
      <c r="AK63" s="193" t="s">
        <v>690</v>
      </c>
      <c r="AL63" s="193" t="s">
        <v>690</v>
      </c>
      <c r="AM63" s="93" t="s">
        <v>689</v>
      </c>
    </row>
    <row r="64" spans="1:39">
      <c r="A64" s="2">
        <v>61</v>
      </c>
      <c r="B64" s="70" t="s">
        <v>604</v>
      </c>
      <c r="C64" s="7" t="s">
        <v>74</v>
      </c>
      <c r="D64" s="4" t="s">
        <v>79</v>
      </c>
      <c r="E64" s="4" t="s">
        <v>17</v>
      </c>
      <c r="F64" s="70">
        <v>709</v>
      </c>
      <c r="G64" s="70">
        <v>243</v>
      </c>
      <c r="H64" s="188">
        <v>709</v>
      </c>
      <c r="I64" s="85">
        <f>H64/Demografia!F64</f>
        <v>6.1791877287781072E-2</v>
      </c>
      <c r="J64" s="85">
        <f t="shared" si="4"/>
        <v>5.4255604179690988E-3</v>
      </c>
      <c r="K64" s="85">
        <f t="shared" si="5"/>
        <v>7.9079157232564111E-3</v>
      </c>
      <c r="L64" s="186">
        <f>H64/Demografia!F64*1000</f>
        <v>61.79187728778107</v>
      </c>
      <c r="M64" s="188">
        <v>494</v>
      </c>
      <c r="N64" s="188">
        <v>366</v>
      </c>
      <c r="O64" s="188">
        <v>228</v>
      </c>
      <c r="P64" s="188">
        <v>91</v>
      </c>
      <c r="Q64" s="188">
        <v>74</v>
      </c>
      <c r="R64" s="188">
        <v>8</v>
      </c>
      <c r="S64" s="188">
        <v>0</v>
      </c>
      <c r="T64" s="189">
        <v>7</v>
      </c>
      <c r="U64" s="190">
        <v>0</v>
      </c>
      <c r="V64" s="112">
        <f>Demografia!F64/'Pomoc społeczna'!T64</f>
        <v>1639.1428571428571</v>
      </c>
      <c r="W64" s="71">
        <v>41.142857142857146</v>
      </c>
      <c r="X64" s="153">
        <v>2</v>
      </c>
      <c r="Y64" s="156">
        <v>18</v>
      </c>
      <c r="Z64" s="70" t="str">
        <f t="shared" si="6"/>
        <v>TAK</v>
      </c>
      <c r="AA64" s="94">
        <v>1</v>
      </c>
      <c r="AB64" s="85">
        <f>AA64/Demografia!N64</f>
        <v>4.6838407494145199E-4</v>
      </c>
      <c r="AC64" s="157">
        <v>0</v>
      </c>
      <c r="AD64" s="71">
        <v>0</v>
      </c>
      <c r="AE64" s="70">
        <f t="shared" si="3"/>
        <v>0</v>
      </c>
      <c r="AF64" s="70">
        <v>0</v>
      </c>
      <c r="AG64" s="70">
        <v>0</v>
      </c>
      <c r="AH64" s="191" t="s">
        <v>689</v>
      </c>
      <c r="AI64" s="192" t="s">
        <v>689</v>
      </c>
      <c r="AJ64" s="193" t="s">
        <v>690</v>
      </c>
      <c r="AK64" s="193" t="s">
        <v>689</v>
      </c>
      <c r="AL64" s="193" t="s">
        <v>689</v>
      </c>
      <c r="AM64" s="93" t="s">
        <v>690</v>
      </c>
    </row>
    <row r="65" spans="1:39" ht="24" customHeight="1">
      <c r="A65" s="2">
        <v>62</v>
      </c>
      <c r="B65" s="70" t="s">
        <v>605</v>
      </c>
      <c r="C65" s="7" t="s">
        <v>74</v>
      </c>
      <c r="D65" s="4" t="s">
        <v>80</v>
      </c>
      <c r="E65" s="4" t="s">
        <v>31</v>
      </c>
      <c r="F65" s="70">
        <v>831</v>
      </c>
      <c r="G65" s="70">
        <v>317</v>
      </c>
      <c r="H65" s="188">
        <v>831</v>
      </c>
      <c r="I65" s="85">
        <f>H65/Demografia!F65</f>
        <v>0.11913978494623656</v>
      </c>
      <c r="J65" s="85">
        <f t="shared" si="4"/>
        <v>7.0777886934000177E-3</v>
      </c>
      <c r="K65" s="85">
        <f t="shared" si="5"/>
        <v>9.2686572158336769E-3</v>
      </c>
      <c r="L65" s="186">
        <f>H65/Demografia!F65*1000</f>
        <v>119.13978494623656</v>
      </c>
      <c r="M65" s="188">
        <v>431</v>
      </c>
      <c r="N65" s="188">
        <v>378</v>
      </c>
      <c r="O65" s="188">
        <v>125</v>
      </c>
      <c r="P65" s="188">
        <v>134</v>
      </c>
      <c r="Q65" s="188">
        <v>185</v>
      </c>
      <c r="R65" s="188">
        <v>4</v>
      </c>
      <c r="S65" s="188">
        <v>0</v>
      </c>
      <c r="T65" s="189">
        <v>5</v>
      </c>
      <c r="U65" s="190">
        <v>0</v>
      </c>
      <c r="V65" s="112">
        <f>Demografia!F65/'Pomoc społeczna'!T65</f>
        <v>1395</v>
      </c>
      <c r="W65" s="71">
        <v>107.4</v>
      </c>
      <c r="X65" s="153">
        <v>2</v>
      </c>
      <c r="Y65" s="156">
        <v>25</v>
      </c>
      <c r="Z65" s="70" t="str">
        <f t="shared" si="6"/>
        <v>TAK</v>
      </c>
      <c r="AA65" s="94">
        <v>30</v>
      </c>
      <c r="AB65" s="85">
        <f>AA65/Demografia!N65</f>
        <v>1.8633540372670808E-2</v>
      </c>
      <c r="AC65" s="157">
        <v>0</v>
      </c>
      <c r="AD65" s="71">
        <v>30</v>
      </c>
      <c r="AE65" s="70">
        <f t="shared" si="3"/>
        <v>0</v>
      </c>
      <c r="AF65" s="70">
        <v>0</v>
      </c>
      <c r="AG65" s="70">
        <v>0</v>
      </c>
      <c r="AH65" s="194" t="s">
        <v>690</v>
      </c>
      <c r="AI65" s="192" t="s">
        <v>689</v>
      </c>
      <c r="AJ65" s="193" t="s">
        <v>690</v>
      </c>
      <c r="AK65" s="193" t="s">
        <v>689</v>
      </c>
      <c r="AL65" s="193" t="s">
        <v>689</v>
      </c>
      <c r="AM65" s="93" t="s">
        <v>690</v>
      </c>
    </row>
    <row r="66" spans="1:39">
      <c r="A66" s="2">
        <v>63</v>
      </c>
      <c r="B66" s="70" t="s">
        <v>606</v>
      </c>
      <c r="C66" s="7" t="s">
        <v>74</v>
      </c>
      <c r="D66" s="4" t="s">
        <v>81</v>
      </c>
      <c r="E66" s="4" t="s">
        <v>17</v>
      </c>
      <c r="F66" s="70">
        <v>409</v>
      </c>
      <c r="G66" s="70">
        <v>157</v>
      </c>
      <c r="H66" s="188">
        <v>409</v>
      </c>
      <c r="I66" s="85">
        <f>H66/Demografia!F66</f>
        <v>9.3081474738279477E-2</v>
      </c>
      <c r="J66" s="85">
        <f t="shared" si="4"/>
        <v>3.5054032330088416E-3</v>
      </c>
      <c r="K66" s="85">
        <f t="shared" si="5"/>
        <v>4.5618300857713286E-3</v>
      </c>
      <c r="L66" s="186">
        <f>H66/Demografia!F66*1000</f>
        <v>93.081474738279482</v>
      </c>
      <c r="M66" s="188">
        <v>253</v>
      </c>
      <c r="N66" s="188">
        <v>141</v>
      </c>
      <c r="O66" s="188">
        <v>123</v>
      </c>
      <c r="P66" s="188">
        <v>135</v>
      </c>
      <c r="Q66" s="188">
        <v>219</v>
      </c>
      <c r="R66" s="188">
        <v>27</v>
      </c>
      <c r="S66" s="188">
        <v>0</v>
      </c>
      <c r="T66" s="189">
        <v>3</v>
      </c>
      <c r="U66" s="190">
        <v>0</v>
      </c>
      <c r="V66" s="112">
        <f>Demografia!F66/'Pomoc społeczna'!T66</f>
        <v>1464.6666666666667</v>
      </c>
      <c r="W66" s="71">
        <v>68.333333333333329</v>
      </c>
      <c r="X66" s="153">
        <v>1</v>
      </c>
      <c r="Y66" s="156">
        <v>14</v>
      </c>
      <c r="Z66" s="70" t="str">
        <f t="shared" si="6"/>
        <v>TAK</v>
      </c>
      <c r="AA66" s="94">
        <v>12</v>
      </c>
      <c r="AB66" s="85">
        <f>AA66/Demografia!N66</f>
        <v>1.3793103448275862E-2</v>
      </c>
      <c r="AC66" s="157">
        <v>0</v>
      </c>
      <c r="AD66" s="71">
        <v>0</v>
      </c>
      <c r="AE66" s="70">
        <f t="shared" si="3"/>
        <v>0</v>
      </c>
      <c r="AF66" s="70">
        <v>0</v>
      </c>
      <c r="AG66" s="70">
        <v>0</v>
      </c>
      <c r="AH66" s="191" t="s">
        <v>689</v>
      </c>
      <c r="AI66" s="192" t="s">
        <v>690</v>
      </c>
      <c r="AJ66" s="193" t="s">
        <v>690</v>
      </c>
      <c r="AK66" s="193" t="s">
        <v>690</v>
      </c>
      <c r="AL66" s="193" t="s">
        <v>690</v>
      </c>
      <c r="AM66" s="93" t="s">
        <v>690</v>
      </c>
    </row>
    <row r="67" spans="1:39">
      <c r="A67" s="2">
        <v>64</v>
      </c>
      <c r="B67" s="70" t="s">
        <v>607</v>
      </c>
      <c r="C67" s="7" t="s">
        <v>74</v>
      </c>
      <c r="D67" s="4" t="s">
        <v>82</v>
      </c>
      <c r="E67" s="4" t="s">
        <v>17</v>
      </c>
      <c r="F67" s="70">
        <v>831</v>
      </c>
      <c r="G67" s="70">
        <v>268</v>
      </c>
      <c r="H67" s="188">
        <v>831</v>
      </c>
      <c r="I67" s="85">
        <f>H67/Demografia!F67</f>
        <v>0.12513175726547207</v>
      </c>
      <c r="J67" s="85">
        <f t="shared" si="4"/>
        <v>5.98374564615522E-3</v>
      </c>
      <c r="K67" s="85">
        <f t="shared" si="5"/>
        <v>9.2686572158336769E-3</v>
      </c>
      <c r="L67" s="186">
        <f>H67/Demografia!F67*1000</f>
        <v>125.13175726547207</v>
      </c>
      <c r="M67" s="188">
        <v>309</v>
      </c>
      <c r="N67" s="188">
        <v>522</v>
      </c>
      <c r="O67" s="188">
        <v>230</v>
      </c>
      <c r="P67" s="188">
        <v>217</v>
      </c>
      <c r="Q67" s="188">
        <v>406</v>
      </c>
      <c r="R67" s="188">
        <v>8</v>
      </c>
      <c r="S67" s="188">
        <v>0</v>
      </c>
      <c r="T67" s="189">
        <v>5</v>
      </c>
      <c r="U67" s="190">
        <v>5</v>
      </c>
      <c r="V67" s="112">
        <f>Demografia!F67/'Pomoc społeczna'!T67</f>
        <v>1328.2</v>
      </c>
      <c r="W67" s="71">
        <v>52.6</v>
      </c>
      <c r="X67" s="153">
        <v>1</v>
      </c>
      <c r="Y67" s="156">
        <v>14</v>
      </c>
      <c r="Z67" s="70" t="str">
        <f t="shared" si="6"/>
        <v>TAK</v>
      </c>
      <c r="AA67" s="94">
        <v>10</v>
      </c>
      <c r="AB67" s="85">
        <f>AA67/Demografia!N67</f>
        <v>7.7821011673151752E-3</v>
      </c>
      <c r="AC67" s="157">
        <v>6</v>
      </c>
      <c r="AD67" s="71">
        <v>13</v>
      </c>
      <c r="AE67" s="70">
        <f t="shared" si="3"/>
        <v>9</v>
      </c>
      <c r="AF67" s="70">
        <v>9</v>
      </c>
      <c r="AG67" s="70">
        <v>0</v>
      </c>
      <c r="AH67" s="191" t="s">
        <v>689</v>
      </c>
      <c r="AI67" s="192" t="s">
        <v>689</v>
      </c>
      <c r="AJ67" s="193" t="s">
        <v>690</v>
      </c>
      <c r="AK67" s="193" t="s">
        <v>690</v>
      </c>
      <c r="AL67" s="193" t="s">
        <v>689</v>
      </c>
      <c r="AM67" s="93" t="s">
        <v>689</v>
      </c>
    </row>
    <row r="68" spans="1:39">
      <c r="A68" s="2">
        <v>65</v>
      </c>
      <c r="B68" s="70" t="s">
        <v>608</v>
      </c>
      <c r="C68" s="7" t="s">
        <v>83</v>
      </c>
      <c r="D68" s="4" t="s">
        <v>84</v>
      </c>
      <c r="E68" s="4" t="s">
        <v>16</v>
      </c>
      <c r="F68" s="70">
        <v>6362</v>
      </c>
      <c r="G68" s="70">
        <v>4034</v>
      </c>
      <c r="H68" s="188">
        <v>6362</v>
      </c>
      <c r="I68" s="85">
        <f>H68/Demografia!F68</f>
        <v>1.9633196828815928E-2</v>
      </c>
      <c r="J68" s="85">
        <f t="shared" ref="J68:J99" si="7">G68/$G$151</f>
        <v>9.0068768420112535E-2</v>
      </c>
      <c r="K68" s="85">
        <f t="shared" ref="K68:K99" si="8">F68/$F$151</f>
        <v>7.0959322752266976E-2</v>
      </c>
      <c r="L68" s="186">
        <f>H68/Demografia!F68*1000</f>
        <v>19.633196828815926</v>
      </c>
      <c r="M68" s="188">
        <v>2390</v>
      </c>
      <c r="N68" s="188">
        <v>1376</v>
      </c>
      <c r="O68" s="188">
        <v>3041</v>
      </c>
      <c r="P68" s="188">
        <v>2781</v>
      </c>
      <c r="Q68" s="188">
        <v>1828</v>
      </c>
      <c r="R68" s="188">
        <v>314</v>
      </c>
      <c r="S68" s="188">
        <v>48</v>
      </c>
      <c r="T68" s="189">
        <v>133</v>
      </c>
      <c r="U68" s="190">
        <v>0</v>
      </c>
      <c r="V68" s="112">
        <f>Demografia!F68/'Pomoc społeczna'!T68</f>
        <v>2436.4135338345864</v>
      </c>
      <c r="W68" s="71">
        <v>32.857142857142854</v>
      </c>
      <c r="X68" s="153">
        <v>11</v>
      </c>
      <c r="Y68" s="156">
        <v>151</v>
      </c>
      <c r="Z68" s="70" t="str">
        <f t="shared" ref="Z68:Z99" si="9">IF(AA68&gt;0,"TAK","NIE")</f>
        <v>TAK</v>
      </c>
      <c r="AA68" s="94">
        <v>1017</v>
      </c>
      <c r="AB68" s="85">
        <f>AA68/Demografia!N68</f>
        <v>1.132895176562326E-2</v>
      </c>
      <c r="AC68" s="157">
        <v>0</v>
      </c>
      <c r="AD68" s="71">
        <v>222</v>
      </c>
      <c r="AE68" s="70">
        <f t="shared" si="3"/>
        <v>100</v>
      </c>
      <c r="AF68" s="70">
        <v>0</v>
      </c>
      <c r="AG68" s="70">
        <v>100</v>
      </c>
      <c r="AH68" s="191" t="s">
        <v>689</v>
      </c>
      <c r="AI68" s="192" t="s">
        <v>689</v>
      </c>
      <c r="AJ68" s="193" t="s">
        <v>690</v>
      </c>
      <c r="AK68" s="193" t="s">
        <v>689</v>
      </c>
      <c r="AL68" s="193" t="s">
        <v>689</v>
      </c>
      <c r="AM68" s="93" t="s">
        <v>689</v>
      </c>
    </row>
    <row r="69" spans="1:39">
      <c r="A69" s="2">
        <v>66</v>
      </c>
      <c r="B69" s="70" t="s">
        <v>609</v>
      </c>
      <c r="C69" s="7" t="s">
        <v>85</v>
      </c>
      <c r="D69" s="4" t="s">
        <v>86</v>
      </c>
      <c r="E69" s="4" t="s">
        <v>16</v>
      </c>
      <c r="F69" s="70">
        <v>4426</v>
      </c>
      <c r="G69" s="70">
        <v>2680</v>
      </c>
      <c r="H69" s="188">
        <v>4426</v>
      </c>
      <c r="I69" s="85">
        <f>H69/Demografia!F69</f>
        <v>5.0469804780149605E-2</v>
      </c>
      <c r="J69" s="85">
        <f t="shared" si="7"/>
        <v>5.9837456461552203E-2</v>
      </c>
      <c r="K69" s="85">
        <f t="shared" si="8"/>
        <v>4.9365916771696577E-2</v>
      </c>
      <c r="L69" s="186">
        <f>H69/Demografia!F69*1000</f>
        <v>50.469804780149602</v>
      </c>
      <c r="M69" s="188">
        <v>2935</v>
      </c>
      <c r="N69" s="188">
        <v>2688</v>
      </c>
      <c r="O69" s="188">
        <v>2018</v>
      </c>
      <c r="P69" s="188">
        <v>1565</v>
      </c>
      <c r="Q69" s="188">
        <v>1817</v>
      </c>
      <c r="R69" s="188">
        <v>707</v>
      </c>
      <c r="S69" s="188">
        <v>115</v>
      </c>
      <c r="T69" s="189">
        <v>43</v>
      </c>
      <c r="U69" s="190">
        <v>10</v>
      </c>
      <c r="V69" s="112">
        <f>Demografia!F69/'Pomoc społeczna'!T69</f>
        <v>2039.4418604651162</v>
      </c>
      <c r="W69" s="71">
        <v>85.906976744186053</v>
      </c>
      <c r="X69" s="153">
        <v>9</v>
      </c>
      <c r="Y69" s="156">
        <v>108</v>
      </c>
      <c r="Z69" s="70" t="str">
        <f t="shared" si="9"/>
        <v>TAK</v>
      </c>
      <c r="AA69" s="94">
        <v>603</v>
      </c>
      <c r="AB69" s="85">
        <f>AA69/Demografia!N69</f>
        <v>2.5302114803625379E-2</v>
      </c>
      <c r="AC69" s="157">
        <v>0</v>
      </c>
      <c r="AD69" s="71">
        <v>49</v>
      </c>
      <c r="AE69" s="70">
        <f t="shared" ref="AE69:AE132" si="10">SUM(AF69:AG69)</f>
        <v>33</v>
      </c>
      <c r="AF69" s="70">
        <v>33</v>
      </c>
      <c r="AG69" s="70">
        <v>0</v>
      </c>
      <c r="AH69" s="191" t="s">
        <v>689</v>
      </c>
      <c r="AI69" s="192" t="s">
        <v>689</v>
      </c>
      <c r="AJ69" s="193" t="s">
        <v>690</v>
      </c>
      <c r="AK69" s="193" t="s">
        <v>689</v>
      </c>
      <c r="AL69" s="193" t="s">
        <v>690</v>
      </c>
      <c r="AM69" s="93" t="s">
        <v>689</v>
      </c>
    </row>
    <row r="70" spans="1:39">
      <c r="A70" s="2">
        <v>67</v>
      </c>
      <c r="B70" s="70" t="s">
        <v>610</v>
      </c>
      <c r="C70" s="7" t="s">
        <v>87</v>
      </c>
      <c r="D70" s="4" t="s">
        <v>88</v>
      </c>
      <c r="E70" s="4" t="s">
        <v>16</v>
      </c>
      <c r="F70" s="70">
        <v>5285</v>
      </c>
      <c r="G70" s="70">
        <v>3335</v>
      </c>
      <c r="H70" s="188">
        <v>5285</v>
      </c>
      <c r="I70" s="85">
        <f>H70/Demografia!F70</f>
        <v>2.7282066106743341E-2</v>
      </c>
      <c r="J70" s="85">
        <f t="shared" si="7"/>
        <v>7.4461909440028576E-2</v>
      </c>
      <c r="K70" s="85">
        <f t="shared" si="8"/>
        <v>5.8946875313695531E-2</v>
      </c>
      <c r="L70" s="186">
        <f>H70/Demografia!F70*1000</f>
        <v>27.28206610674334</v>
      </c>
      <c r="M70" s="188">
        <v>1894</v>
      </c>
      <c r="N70" s="188">
        <v>1495</v>
      </c>
      <c r="O70" s="188">
        <v>1954</v>
      </c>
      <c r="P70" s="188">
        <v>2862</v>
      </c>
      <c r="Q70" s="188">
        <v>1412</v>
      </c>
      <c r="R70" s="188">
        <v>187</v>
      </c>
      <c r="S70" s="188">
        <v>76</v>
      </c>
      <c r="T70" s="189">
        <v>78</v>
      </c>
      <c r="U70" s="190">
        <v>0</v>
      </c>
      <c r="V70" s="112">
        <f>Demografia!F70/'Pomoc społeczna'!T70</f>
        <v>2483.5512820512822</v>
      </c>
      <c r="W70" s="71">
        <v>32.5</v>
      </c>
      <c r="X70" s="153">
        <v>10</v>
      </c>
      <c r="Y70" s="156">
        <v>110</v>
      </c>
      <c r="Z70" s="70" t="str">
        <f t="shared" si="9"/>
        <v>TAK</v>
      </c>
      <c r="AA70" s="94">
        <v>695</v>
      </c>
      <c r="AB70" s="85">
        <f>AA70/Demografia!N70</f>
        <v>1.3756383357745141E-2</v>
      </c>
      <c r="AC70" s="157">
        <v>0</v>
      </c>
      <c r="AD70" s="71">
        <v>65</v>
      </c>
      <c r="AE70" s="70">
        <f t="shared" si="10"/>
        <v>73</v>
      </c>
      <c r="AF70" s="70">
        <v>70</v>
      </c>
      <c r="AG70" s="70">
        <v>3</v>
      </c>
      <c r="AH70" s="191" t="s">
        <v>689</v>
      </c>
      <c r="AI70" s="192" t="s">
        <v>689</v>
      </c>
      <c r="AJ70" s="193" t="s">
        <v>690</v>
      </c>
      <c r="AK70" s="193" t="s">
        <v>690</v>
      </c>
      <c r="AL70" s="193" t="s">
        <v>689</v>
      </c>
      <c r="AM70" s="93" t="s">
        <v>689</v>
      </c>
    </row>
    <row r="71" spans="1:39">
      <c r="A71" s="2">
        <v>68</v>
      </c>
      <c r="B71" s="70" t="s">
        <v>611</v>
      </c>
      <c r="C71" s="7" t="s">
        <v>89</v>
      </c>
      <c r="D71" s="4" t="s">
        <v>90</v>
      </c>
      <c r="E71" s="4" t="s">
        <v>16</v>
      </c>
      <c r="F71" s="70">
        <v>5229</v>
      </c>
      <c r="G71" s="70">
        <v>3356</v>
      </c>
      <c r="H71" s="188">
        <v>5229</v>
      </c>
      <c r="I71" s="85">
        <f>H71/Demografia!F71</f>
        <v>5.256649978888956E-2</v>
      </c>
      <c r="J71" s="85">
        <f t="shared" si="7"/>
        <v>7.4930785031704916E-2</v>
      </c>
      <c r="K71" s="85">
        <f t="shared" si="8"/>
        <v>5.8322272661364978E-2</v>
      </c>
      <c r="L71" s="186">
        <f>H71/Demografia!F71*1000</f>
        <v>52.566499788889558</v>
      </c>
      <c r="M71" s="188">
        <v>3355</v>
      </c>
      <c r="N71" s="188">
        <v>3177</v>
      </c>
      <c r="O71" s="188">
        <v>1516</v>
      </c>
      <c r="P71" s="188">
        <v>1970</v>
      </c>
      <c r="Q71" s="188">
        <v>1905</v>
      </c>
      <c r="R71" s="188">
        <v>111</v>
      </c>
      <c r="S71" s="188">
        <v>12</v>
      </c>
      <c r="T71" s="189">
        <v>74</v>
      </c>
      <c r="U71" s="190">
        <v>15</v>
      </c>
      <c r="V71" s="112">
        <f>Demografia!F71/'Pomoc społeczna'!T71</f>
        <v>1344.2432432432433</v>
      </c>
      <c r="W71" s="71">
        <v>40.081081081081081</v>
      </c>
      <c r="X71" s="153">
        <v>9</v>
      </c>
      <c r="Y71" s="156">
        <v>145</v>
      </c>
      <c r="Z71" s="70" t="str">
        <f t="shared" si="9"/>
        <v>TAK</v>
      </c>
      <c r="AA71" s="94">
        <v>600</v>
      </c>
      <c r="AB71" s="85">
        <f>AA71/Demografia!N71</f>
        <v>2.0616431295742706E-2</v>
      </c>
      <c r="AC71" s="157">
        <v>0</v>
      </c>
      <c r="AD71" s="71">
        <v>125</v>
      </c>
      <c r="AE71" s="70">
        <f t="shared" si="10"/>
        <v>84</v>
      </c>
      <c r="AF71" s="70">
        <v>75</v>
      </c>
      <c r="AG71" s="70">
        <v>9</v>
      </c>
      <c r="AH71" s="191" t="s">
        <v>689</v>
      </c>
      <c r="AI71" s="192" t="s">
        <v>689</v>
      </c>
      <c r="AJ71" s="193" t="s">
        <v>689</v>
      </c>
      <c r="AK71" s="193" t="s">
        <v>690</v>
      </c>
      <c r="AL71" s="193" t="s">
        <v>690</v>
      </c>
      <c r="AM71" s="93" t="s">
        <v>689</v>
      </c>
    </row>
    <row r="72" spans="1:39">
      <c r="A72" s="2">
        <v>69</v>
      </c>
      <c r="B72" s="70" t="s">
        <v>612</v>
      </c>
      <c r="C72" s="7" t="s">
        <v>91</v>
      </c>
      <c r="D72" s="4" t="s">
        <v>92</v>
      </c>
      <c r="E72" s="4" t="s">
        <v>17</v>
      </c>
      <c r="F72" s="70">
        <v>184</v>
      </c>
      <c r="G72" s="70">
        <v>73</v>
      </c>
      <c r="H72" s="188">
        <v>184</v>
      </c>
      <c r="I72" s="85">
        <f>H72/Demografia!F72</f>
        <v>4.2980612006540526E-2</v>
      </c>
      <c r="J72" s="85">
        <f t="shared" si="7"/>
        <v>1.6299008663034742E-3</v>
      </c>
      <c r="K72" s="85">
        <f t="shared" si="8"/>
        <v>2.0522658576575168E-3</v>
      </c>
      <c r="L72" s="186">
        <f>H72/Demografia!F72*1000</f>
        <v>42.980612006540525</v>
      </c>
      <c r="M72" s="188">
        <v>70</v>
      </c>
      <c r="N72" s="188">
        <v>94</v>
      </c>
      <c r="O72" s="188">
        <v>91</v>
      </c>
      <c r="P72" s="188">
        <v>84</v>
      </c>
      <c r="Q72" s="188">
        <v>45</v>
      </c>
      <c r="R72" s="188">
        <v>9</v>
      </c>
      <c r="S72" s="188">
        <v>0</v>
      </c>
      <c r="T72" s="189">
        <v>3</v>
      </c>
      <c r="U72" s="190">
        <v>0</v>
      </c>
      <c r="V72" s="112">
        <f>Demografia!F72/'Pomoc społeczna'!T72</f>
        <v>1427</v>
      </c>
      <c r="W72" s="71">
        <v>47</v>
      </c>
      <c r="X72" s="153">
        <v>1</v>
      </c>
      <c r="Y72" s="156">
        <v>5</v>
      </c>
      <c r="Z72" s="70" t="str">
        <f t="shared" si="9"/>
        <v>TAK</v>
      </c>
      <c r="AA72" s="94">
        <v>8</v>
      </c>
      <c r="AB72" s="85">
        <f>AA72/Demografia!N72</f>
        <v>8.4210526315789472E-3</v>
      </c>
      <c r="AC72" s="157">
        <v>0</v>
      </c>
      <c r="AD72" s="71">
        <v>0</v>
      </c>
      <c r="AE72" s="70">
        <f t="shared" si="10"/>
        <v>0</v>
      </c>
      <c r="AF72" s="70">
        <v>0</v>
      </c>
      <c r="AG72" s="70">
        <v>0</v>
      </c>
      <c r="AH72" s="194" t="s">
        <v>690</v>
      </c>
      <c r="AI72" s="192" t="s">
        <v>690</v>
      </c>
      <c r="AJ72" s="193" t="s">
        <v>690</v>
      </c>
      <c r="AK72" s="193" t="s">
        <v>690</v>
      </c>
      <c r="AL72" s="193" t="s">
        <v>690</v>
      </c>
      <c r="AM72" s="93" t="s">
        <v>689</v>
      </c>
    </row>
    <row r="73" spans="1:39">
      <c r="A73" s="2">
        <v>70</v>
      </c>
      <c r="B73" s="70" t="s">
        <v>613</v>
      </c>
      <c r="C73" s="7" t="s">
        <v>91</v>
      </c>
      <c r="D73" s="4" t="s">
        <v>93</v>
      </c>
      <c r="E73" s="4" t="s">
        <v>17</v>
      </c>
      <c r="F73" s="70">
        <v>290</v>
      </c>
      <c r="G73" s="70">
        <v>121</v>
      </c>
      <c r="H73" s="188">
        <v>290</v>
      </c>
      <c r="I73" s="85">
        <f>H73/Demografia!F73</f>
        <v>6.4315812818806828E-2</v>
      </c>
      <c r="J73" s="85">
        <f t="shared" si="7"/>
        <v>2.7016165044208272E-3</v>
      </c>
      <c r="K73" s="85">
        <f t="shared" si="8"/>
        <v>3.2345494495689127E-3</v>
      </c>
      <c r="L73" s="186">
        <f>H73/Demografia!F73*1000</f>
        <v>64.315812818806833</v>
      </c>
      <c r="M73" s="188">
        <v>189</v>
      </c>
      <c r="N73" s="188">
        <v>79</v>
      </c>
      <c r="O73" s="188">
        <v>82</v>
      </c>
      <c r="P73" s="188">
        <v>149</v>
      </c>
      <c r="Q73" s="188">
        <v>164</v>
      </c>
      <c r="R73" s="188">
        <v>5</v>
      </c>
      <c r="S73" s="188">
        <v>0</v>
      </c>
      <c r="T73" s="189">
        <v>3</v>
      </c>
      <c r="U73" s="190">
        <v>0</v>
      </c>
      <c r="V73" s="112">
        <f>Demografia!F73/'Pomoc społeczna'!T73</f>
        <v>1503</v>
      </c>
      <c r="W73" s="71">
        <v>47.666666666666664</v>
      </c>
      <c r="X73" s="153">
        <v>1</v>
      </c>
      <c r="Y73" s="156">
        <v>9</v>
      </c>
      <c r="Z73" s="70" t="str">
        <f t="shared" si="9"/>
        <v>TAK</v>
      </c>
      <c r="AA73" s="94">
        <v>5</v>
      </c>
      <c r="AB73" s="85">
        <f>AA73/Demografia!N73</f>
        <v>4.5207956600361665E-3</v>
      </c>
      <c r="AC73" s="157">
        <v>0</v>
      </c>
      <c r="AD73" s="71">
        <v>0</v>
      </c>
      <c r="AE73" s="70">
        <f t="shared" si="10"/>
        <v>0</v>
      </c>
      <c r="AF73" s="70">
        <v>0</v>
      </c>
      <c r="AG73" s="70">
        <v>0</v>
      </c>
      <c r="AH73" s="194" t="s">
        <v>690</v>
      </c>
      <c r="AI73" s="192" t="s">
        <v>690</v>
      </c>
      <c r="AJ73" s="193" t="s">
        <v>690</v>
      </c>
      <c r="AK73" s="193" t="s">
        <v>690</v>
      </c>
      <c r="AL73" s="193" t="s">
        <v>690</v>
      </c>
      <c r="AM73" s="93" t="s">
        <v>690</v>
      </c>
    </row>
    <row r="74" spans="1:39" ht="28.5" customHeight="1">
      <c r="A74" s="2">
        <v>71</v>
      </c>
      <c r="B74" s="70" t="s">
        <v>614</v>
      </c>
      <c r="C74" s="7" t="s">
        <v>91</v>
      </c>
      <c r="D74" s="4" t="s">
        <v>94</v>
      </c>
      <c r="E74" s="4" t="s">
        <v>31</v>
      </c>
      <c r="F74" s="70">
        <v>1180</v>
      </c>
      <c r="G74" s="70">
        <v>628</v>
      </c>
      <c r="H74" s="188">
        <v>1180</v>
      </c>
      <c r="I74" s="85">
        <f>H74/Demografia!F74</f>
        <v>4.9843710399594489E-2</v>
      </c>
      <c r="J74" s="85">
        <f t="shared" si="7"/>
        <v>1.4021612932035367E-2</v>
      </c>
      <c r="K74" s="85">
        <f t="shared" si="8"/>
        <v>1.3161270174107989E-2</v>
      </c>
      <c r="L74" s="186">
        <f>H74/Demografia!F74*1000</f>
        <v>49.843710399594492</v>
      </c>
      <c r="M74" s="188">
        <v>402</v>
      </c>
      <c r="N74" s="188">
        <v>635</v>
      </c>
      <c r="O74" s="188">
        <v>330</v>
      </c>
      <c r="P74" s="188">
        <v>668</v>
      </c>
      <c r="Q74" s="188">
        <v>186</v>
      </c>
      <c r="R74" s="188">
        <v>22</v>
      </c>
      <c r="S74" s="188">
        <v>0</v>
      </c>
      <c r="T74" s="189">
        <v>13</v>
      </c>
      <c r="U74" s="190">
        <v>0</v>
      </c>
      <c r="V74" s="112">
        <f>Demografia!F74/'Pomoc społeczna'!T74</f>
        <v>1821.0769230769231</v>
      </c>
      <c r="W74" s="71">
        <v>48.307692307692307</v>
      </c>
      <c r="X74" s="153">
        <v>2</v>
      </c>
      <c r="Y74" s="156">
        <v>31</v>
      </c>
      <c r="Z74" s="70" t="str">
        <f t="shared" si="9"/>
        <v>TAK</v>
      </c>
      <c r="AA74" s="94">
        <v>187</v>
      </c>
      <c r="AB74" s="85">
        <f>AA74/Demografia!N74</f>
        <v>3.2302642943513558E-2</v>
      </c>
      <c r="AC74" s="157">
        <v>91</v>
      </c>
      <c r="AD74" s="71">
        <v>61</v>
      </c>
      <c r="AE74" s="70">
        <f t="shared" si="10"/>
        <v>45</v>
      </c>
      <c r="AF74" s="70">
        <v>45</v>
      </c>
      <c r="AG74" s="70">
        <v>0</v>
      </c>
      <c r="AH74" s="191" t="s">
        <v>689</v>
      </c>
      <c r="AI74" s="192" t="s">
        <v>689</v>
      </c>
      <c r="AJ74" s="193" t="s">
        <v>690</v>
      </c>
      <c r="AK74" s="193" t="s">
        <v>689</v>
      </c>
      <c r="AL74" s="193" t="s">
        <v>690</v>
      </c>
      <c r="AM74" s="93" t="s">
        <v>690</v>
      </c>
    </row>
    <row r="75" spans="1:39" ht="25.5" customHeight="1">
      <c r="A75" s="2">
        <v>72</v>
      </c>
      <c r="B75" s="70" t="s">
        <v>615</v>
      </c>
      <c r="C75" s="7" t="s">
        <v>91</v>
      </c>
      <c r="D75" s="4" t="s">
        <v>95</v>
      </c>
      <c r="E75" s="4" t="s">
        <v>31</v>
      </c>
      <c r="F75" s="70">
        <v>668</v>
      </c>
      <c r="G75" s="70">
        <v>312</v>
      </c>
      <c r="H75" s="188">
        <v>668</v>
      </c>
      <c r="I75" s="85">
        <f>H75/Demografia!F75</f>
        <v>6.2168450442066078E-2</v>
      </c>
      <c r="J75" s="85">
        <f t="shared" si="7"/>
        <v>6.9661516477627933E-3</v>
      </c>
      <c r="K75" s="85">
        <f t="shared" si="8"/>
        <v>7.450617352800116E-3</v>
      </c>
      <c r="L75" s="186">
        <f>H75/Demografia!F75*1000</f>
        <v>62.168450442066082</v>
      </c>
      <c r="M75" s="188">
        <v>440</v>
      </c>
      <c r="N75" s="188">
        <v>279</v>
      </c>
      <c r="O75" s="188">
        <v>265</v>
      </c>
      <c r="P75" s="188">
        <v>504</v>
      </c>
      <c r="Q75" s="188">
        <v>202</v>
      </c>
      <c r="R75" s="188">
        <v>17</v>
      </c>
      <c r="S75" s="188">
        <v>8</v>
      </c>
      <c r="T75" s="189">
        <v>6</v>
      </c>
      <c r="U75" s="190">
        <v>0</v>
      </c>
      <c r="V75" s="112">
        <f>Demografia!F75/'Pomoc społeczna'!T75</f>
        <v>1790.8333333333333</v>
      </c>
      <c r="W75" s="71">
        <v>38.166666666666664</v>
      </c>
      <c r="X75" s="153">
        <v>1</v>
      </c>
      <c r="Y75" s="156">
        <v>12</v>
      </c>
      <c r="Z75" s="70" t="str">
        <f t="shared" si="9"/>
        <v>TAK</v>
      </c>
      <c r="AA75" s="94">
        <v>56</v>
      </c>
      <c r="AB75" s="85">
        <f>AA75/Demografia!N75</f>
        <v>2.0895522388059702E-2</v>
      </c>
      <c r="AC75" s="157">
        <v>40</v>
      </c>
      <c r="AD75" s="71">
        <v>0</v>
      </c>
      <c r="AE75" s="70">
        <f t="shared" si="10"/>
        <v>2</v>
      </c>
      <c r="AF75" s="70">
        <v>2</v>
      </c>
      <c r="AG75" s="70">
        <v>0</v>
      </c>
      <c r="AH75" s="191" t="s">
        <v>689</v>
      </c>
      <c r="AI75" s="192" t="s">
        <v>690</v>
      </c>
      <c r="AJ75" s="193" t="s">
        <v>690</v>
      </c>
      <c r="AK75" s="193" t="s">
        <v>690</v>
      </c>
      <c r="AL75" s="193" t="s">
        <v>690</v>
      </c>
      <c r="AM75" s="93" t="s">
        <v>689</v>
      </c>
    </row>
    <row r="76" spans="1:39" ht="27" customHeight="1">
      <c r="A76" s="2">
        <v>73</v>
      </c>
      <c r="B76" s="70" t="s">
        <v>616</v>
      </c>
      <c r="C76" s="7" t="s">
        <v>96</v>
      </c>
      <c r="D76" s="4" t="s">
        <v>97</v>
      </c>
      <c r="E76" s="4" t="s">
        <v>31</v>
      </c>
      <c r="F76" s="70">
        <v>840</v>
      </c>
      <c r="G76" s="70">
        <v>470</v>
      </c>
      <c r="H76" s="188">
        <v>840</v>
      </c>
      <c r="I76" s="85">
        <f>H76/Demografia!F76</f>
        <v>6.9895157264103849E-2</v>
      </c>
      <c r="J76" s="85">
        <f t="shared" si="7"/>
        <v>1.049388228989908E-2</v>
      </c>
      <c r="K76" s="85">
        <f t="shared" si="8"/>
        <v>9.3690397849582295E-3</v>
      </c>
      <c r="L76" s="186">
        <f>H76/Demografia!F76*1000</f>
        <v>69.895157264103844</v>
      </c>
      <c r="M76" s="188">
        <v>521</v>
      </c>
      <c r="N76" s="188">
        <v>386</v>
      </c>
      <c r="O76" s="188">
        <v>411</v>
      </c>
      <c r="P76" s="188">
        <v>465</v>
      </c>
      <c r="Q76" s="188">
        <v>263</v>
      </c>
      <c r="R76" s="188">
        <v>53</v>
      </c>
      <c r="S76" s="188">
        <v>0</v>
      </c>
      <c r="T76" s="189">
        <v>8</v>
      </c>
      <c r="U76" s="190">
        <v>0</v>
      </c>
      <c r="V76" s="112">
        <f>Demografia!F76/'Pomoc społeczna'!T76</f>
        <v>1502.25</v>
      </c>
      <c r="W76" s="71">
        <v>60.125</v>
      </c>
      <c r="X76" s="153">
        <v>4</v>
      </c>
      <c r="Y76" s="156">
        <v>32</v>
      </c>
      <c r="Z76" s="70" t="str">
        <f t="shared" si="9"/>
        <v>TAK</v>
      </c>
      <c r="AA76" s="94">
        <v>117</v>
      </c>
      <c r="AB76" s="85">
        <f>AA76/Demografia!N76</f>
        <v>4.1785714285714287E-2</v>
      </c>
      <c r="AC76" s="157">
        <v>23</v>
      </c>
      <c r="AD76" s="71">
        <v>0</v>
      </c>
      <c r="AE76" s="70">
        <f t="shared" si="10"/>
        <v>0</v>
      </c>
      <c r="AF76" s="70">
        <v>0</v>
      </c>
      <c r="AG76" s="70">
        <v>0</v>
      </c>
      <c r="AH76" s="196" t="s">
        <v>689</v>
      </c>
      <c r="AI76" s="192" t="s">
        <v>690</v>
      </c>
      <c r="AJ76" s="193" t="s">
        <v>690</v>
      </c>
      <c r="AK76" s="193" t="s">
        <v>690</v>
      </c>
      <c r="AL76" s="193" t="s">
        <v>690</v>
      </c>
      <c r="AM76" s="93" t="s">
        <v>689</v>
      </c>
    </row>
    <row r="77" spans="1:39" ht="27.75" customHeight="1">
      <c r="A77" s="2">
        <v>74</v>
      </c>
      <c r="B77" s="70" t="s">
        <v>617</v>
      </c>
      <c r="C77" s="7" t="s">
        <v>96</v>
      </c>
      <c r="D77" s="4" t="s">
        <v>98</v>
      </c>
      <c r="E77" s="4" t="s">
        <v>31</v>
      </c>
      <c r="F77" s="70">
        <v>325</v>
      </c>
      <c r="G77" s="70">
        <v>145</v>
      </c>
      <c r="H77" s="188">
        <v>325</v>
      </c>
      <c r="I77" s="85">
        <f>H77/Demografia!F77</f>
        <v>3.7121644774414618E-2</v>
      </c>
      <c r="J77" s="85">
        <f t="shared" si="7"/>
        <v>3.2374743234795033E-3</v>
      </c>
      <c r="K77" s="85">
        <f t="shared" si="8"/>
        <v>3.6249261072755054E-3</v>
      </c>
      <c r="L77" s="186">
        <f>H77/Demografia!F77*1000</f>
        <v>37.121644774414619</v>
      </c>
      <c r="M77" s="188">
        <v>142</v>
      </c>
      <c r="N77" s="188">
        <v>146</v>
      </c>
      <c r="O77" s="188">
        <v>138</v>
      </c>
      <c r="P77" s="188">
        <v>151</v>
      </c>
      <c r="Q77" s="188">
        <v>66</v>
      </c>
      <c r="R77" s="188">
        <v>17</v>
      </c>
      <c r="S77" s="188">
        <v>0</v>
      </c>
      <c r="T77" s="189">
        <v>5</v>
      </c>
      <c r="U77" s="190">
        <v>5</v>
      </c>
      <c r="V77" s="112">
        <f>Demografia!F77/'Pomoc społeczna'!T77</f>
        <v>1751</v>
      </c>
      <c r="W77" s="71">
        <v>28.4</v>
      </c>
      <c r="X77" s="153">
        <v>3</v>
      </c>
      <c r="Y77" s="156">
        <v>35</v>
      </c>
      <c r="Z77" s="70" t="str">
        <f t="shared" si="9"/>
        <v>TAK</v>
      </c>
      <c r="AA77" s="94">
        <v>22</v>
      </c>
      <c r="AB77" s="85">
        <f>AA77/Demografia!N77</f>
        <v>1.2578616352201259E-2</v>
      </c>
      <c r="AC77" s="157">
        <v>0</v>
      </c>
      <c r="AD77" s="71">
        <v>10</v>
      </c>
      <c r="AE77" s="70">
        <f t="shared" si="10"/>
        <v>9</v>
      </c>
      <c r="AF77" s="70">
        <v>9</v>
      </c>
      <c r="AG77" s="70">
        <v>0</v>
      </c>
      <c r="AH77" s="196" t="s">
        <v>689</v>
      </c>
      <c r="AI77" s="192" t="s">
        <v>690</v>
      </c>
      <c r="AJ77" s="193" t="s">
        <v>690</v>
      </c>
      <c r="AK77" s="193" t="s">
        <v>690</v>
      </c>
      <c r="AL77" s="193" t="s">
        <v>690</v>
      </c>
      <c r="AM77" s="93" t="s">
        <v>690</v>
      </c>
    </row>
    <row r="78" spans="1:39" ht="25.5" customHeight="1">
      <c r="A78" s="2">
        <v>75</v>
      </c>
      <c r="B78" s="70" t="s">
        <v>618</v>
      </c>
      <c r="C78" s="7" t="s">
        <v>96</v>
      </c>
      <c r="D78" s="4" t="s">
        <v>99</v>
      </c>
      <c r="E78" s="4" t="s">
        <v>31</v>
      </c>
      <c r="F78" s="70">
        <v>1178</v>
      </c>
      <c r="G78" s="70">
        <v>620</v>
      </c>
      <c r="H78" s="188">
        <v>1178</v>
      </c>
      <c r="I78" s="85">
        <f>H78/Demografia!F78</f>
        <v>3.9897039897039896E-2</v>
      </c>
      <c r="J78" s="85">
        <f t="shared" si="7"/>
        <v>1.3842993659015809E-2</v>
      </c>
      <c r="K78" s="85">
        <f t="shared" si="8"/>
        <v>1.3138962936524756E-2</v>
      </c>
      <c r="L78" s="186">
        <f>H78/Demografia!F78*1000</f>
        <v>39.897039897039896</v>
      </c>
      <c r="M78" s="188">
        <v>565</v>
      </c>
      <c r="N78" s="188">
        <v>669</v>
      </c>
      <c r="O78" s="188">
        <v>593</v>
      </c>
      <c r="P78" s="188">
        <v>705</v>
      </c>
      <c r="Q78" s="188">
        <v>388</v>
      </c>
      <c r="R78" s="188">
        <v>68</v>
      </c>
      <c r="S78" s="188">
        <v>3</v>
      </c>
      <c r="T78" s="189">
        <v>17</v>
      </c>
      <c r="U78" s="190">
        <v>0</v>
      </c>
      <c r="V78" s="112">
        <f>Demografia!F78/'Pomoc społeczna'!T78</f>
        <v>1736.8235294117646</v>
      </c>
      <c r="W78" s="71">
        <v>49.705882352941174</v>
      </c>
      <c r="X78" s="153">
        <v>2</v>
      </c>
      <c r="Y78" s="156">
        <v>31</v>
      </c>
      <c r="Z78" s="70" t="str">
        <f t="shared" si="9"/>
        <v>TAK</v>
      </c>
      <c r="AA78" s="94">
        <v>114</v>
      </c>
      <c r="AB78" s="85">
        <f>AA78/Demografia!N78</f>
        <v>1.611079706048615E-2</v>
      </c>
      <c r="AC78" s="157">
        <v>67</v>
      </c>
      <c r="AD78" s="71">
        <v>38</v>
      </c>
      <c r="AE78" s="70">
        <f t="shared" si="10"/>
        <v>21</v>
      </c>
      <c r="AF78" s="70">
        <v>17</v>
      </c>
      <c r="AG78" s="70">
        <v>4</v>
      </c>
      <c r="AH78" s="196" t="s">
        <v>689</v>
      </c>
      <c r="AI78" s="192" t="s">
        <v>689</v>
      </c>
      <c r="AJ78" s="193" t="s">
        <v>689</v>
      </c>
      <c r="AK78" s="193" t="s">
        <v>689</v>
      </c>
      <c r="AL78" s="193" t="s">
        <v>690</v>
      </c>
      <c r="AM78" s="93" t="s">
        <v>690</v>
      </c>
    </row>
    <row r="79" spans="1:39">
      <c r="A79" s="2">
        <v>76</v>
      </c>
      <c r="B79" s="70" t="s">
        <v>619</v>
      </c>
      <c r="C79" s="7" t="s">
        <v>96</v>
      </c>
      <c r="D79" s="4" t="s">
        <v>100</v>
      </c>
      <c r="E79" s="4" t="s">
        <v>17</v>
      </c>
      <c r="F79" s="70">
        <v>203</v>
      </c>
      <c r="G79" s="70">
        <v>116</v>
      </c>
      <c r="H79" s="188">
        <v>203</v>
      </c>
      <c r="I79" s="85">
        <f>H79/Demografia!F79</f>
        <v>2.9411764705882353E-2</v>
      </c>
      <c r="J79" s="85">
        <f t="shared" si="7"/>
        <v>2.5899794587836028E-3</v>
      </c>
      <c r="K79" s="85">
        <f t="shared" si="8"/>
        <v>2.2641846146982387E-3</v>
      </c>
      <c r="L79" s="186">
        <f>H79/Demografia!F79*1000</f>
        <v>29.411764705882351</v>
      </c>
      <c r="M79" s="188">
        <v>123</v>
      </c>
      <c r="N79" s="188">
        <v>98</v>
      </c>
      <c r="O79" s="188">
        <v>83</v>
      </c>
      <c r="P79" s="188">
        <v>46</v>
      </c>
      <c r="Q79" s="188">
        <v>39</v>
      </c>
      <c r="R79" s="188">
        <v>9</v>
      </c>
      <c r="S79" s="188">
        <v>0</v>
      </c>
      <c r="T79" s="189">
        <v>3</v>
      </c>
      <c r="U79" s="190">
        <v>0</v>
      </c>
      <c r="V79" s="112">
        <f>Demografia!F79/'Pomoc społeczna'!T79</f>
        <v>2300.6666666666665</v>
      </c>
      <c r="W79" s="71">
        <v>21</v>
      </c>
      <c r="X79" s="153">
        <v>2</v>
      </c>
      <c r="Y79" s="156">
        <v>9</v>
      </c>
      <c r="Z79" s="70" t="str">
        <f t="shared" si="9"/>
        <v>TAK</v>
      </c>
      <c r="AA79" s="94">
        <v>26</v>
      </c>
      <c r="AB79" s="85">
        <f>AA79/Demografia!N79</f>
        <v>1.8413597733711047E-2</v>
      </c>
      <c r="AC79" s="157">
        <v>0</v>
      </c>
      <c r="AD79" s="71">
        <v>5</v>
      </c>
      <c r="AE79" s="70">
        <f t="shared" si="10"/>
        <v>0</v>
      </c>
      <c r="AF79" s="70">
        <v>0</v>
      </c>
      <c r="AG79" s="70">
        <v>0</v>
      </c>
      <c r="AH79" s="194" t="s">
        <v>690</v>
      </c>
      <c r="AI79" s="192" t="s">
        <v>690</v>
      </c>
      <c r="AJ79" s="193" t="s">
        <v>690</v>
      </c>
      <c r="AK79" s="193" t="s">
        <v>690</v>
      </c>
      <c r="AL79" s="193" t="s">
        <v>690</v>
      </c>
      <c r="AM79" s="93" t="s">
        <v>690</v>
      </c>
    </row>
    <row r="80" spans="1:39" ht="24.75" customHeight="1">
      <c r="A80" s="2">
        <v>77</v>
      </c>
      <c r="B80" s="70" t="s">
        <v>620</v>
      </c>
      <c r="C80" s="7" t="s">
        <v>96</v>
      </c>
      <c r="D80" s="4" t="s">
        <v>101</v>
      </c>
      <c r="E80" s="4" t="s">
        <v>31</v>
      </c>
      <c r="F80" s="70">
        <v>1182</v>
      </c>
      <c r="G80" s="70">
        <v>611</v>
      </c>
      <c r="H80" s="188">
        <v>1182</v>
      </c>
      <c r="I80" s="85">
        <f>H80/Demografia!F80</f>
        <v>4.6841562970595226E-2</v>
      </c>
      <c r="J80" s="85">
        <f t="shared" si="7"/>
        <v>1.3642046976868804E-2</v>
      </c>
      <c r="K80" s="85">
        <f t="shared" si="8"/>
        <v>1.3183577411691223E-2</v>
      </c>
      <c r="L80" s="186">
        <f>H80/Demografia!F80*1000</f>
        <v>46.841562970595227</v>
      </c>
      <c r="M80" s="188">
        <v>565</v>
      </c>
      <c r="N80" s="188">
        <v>469</v>
      </c>
      <c r="O80" s="188">
        <v>611</v>
      </c>
      <c r="P80" s="188">
        <v>1041</v>
      </c>
      <c r="Q80" s="188">
        <v>464</v>
      </c>
      <c r="R80" s="188">
        <v>75</v>
      </c>
      <c r="S80" s="188">
        <v>3</v>
      </c>
      <c r="T80" s="189">
        <v>16</v>
      </c>
      <c r="U80" s="190">
        <v>0</v>
      </c>
      <c r="V80" s="112">
        <f>Demografia!F80/'Pomoc społeczna'!T80</f>
        <v>1577.125</v>
      </c>
      <c r="W80" s="71">
        <v>20.9375</v>
      </c>
      <c r="X80" s="153">
        <v>3</v>
      </c>
      <c r="Y80" s="156">
        <v>52</v>
      </c>
      <c r="Z80" s="70" t="str">
        <f t="shared" si="9"/>
        <v>TAK</v>
      </c>
      <c r="AA80" s="94">
        <v>183</v>
      </c>
      <c r="AB80" s="85">
        <f>AA80/Demografia!N80</f>
        <v>3.5533980582524272E-2</v>
      </c>
      <c r="AC80" s="157">
        <v>80</v>
      </c>
      <c r="AD80" s="71">
        <v>30</v>
      </c>
      <c r="AE80" s="70">
        <f t="shared" si="10"/>
        <v>0</v>
      </c>
      <c r="AF80" s="70">
        <v>0</v>
      </c>
      <c r="AG80" s="70">
        <v>0</v>
      </c>
      <c r="AH80" s="191" t="s">
        <v>689</v>
      </c>
      <c r="AI80" s="192" t="s">
        <v>689</v>
      </c>
      <c r="AJ80" s="193" t="s">
        <v>690</v>
      </c>
      <c r="AK80" s="193" t="s">
        <v>689</v>
      </c>
      <c r="AL80" s="193" t="s">
        <v>690</v>
      </c>
      <c r="AM80" s="93" t="s">
        <v>689</v>
      </c>
    </row>
    <row r="81" spans="1:39">
      <c r="A81" s="2">
        <v>78</v>
      </c>
      <c r="B81" s="70" t="s">
        <v>621</v>
      </c>
      <c r="C81" s="7" t="s">
        <v>102</v>
      </c>
      <c r="D81" s="4" t="s">
        <v>103</v>
      </c>
      <c r="E81" s="4" t="s">
        <v>17</v>
      </c>
      <c r="F81" s="70">
        <v>283</v>
      </c>
      <c r="G81" s="70">
        <v>137</v>
      </c>
      <c r="H81" s="188">
        <v>283</v>
      </c>
      <c r="I81" s="85">
        <f>H81/Demografia!F81</f>
        <v>8.6836452899662478E-2</v>
      </c>
      <c r="J81" s="85">
        <f t="shared" si="7"/>
        <v>3.0588550504599445E-3</v>
      </c>
      <c r="K81" s="85">
        <f t="shared" si="8"/>
        <v>3.156474118027594E-3</v>
      </c>
      <c r="L81" s="186">
        <f>H81/Demografia!F81*1000</f>
        <v>86.836452899662476</v>
      </c>
      <c r="M81" s="188">
        <v>129</v>
      </c>
      <c r="N81" s="188">
        <v>100</v>
      </c>
      <c r="O81" s="188">
        <v>101</v>
      </c>
      <c r="P81" s="188">
        <v>160</v>
      </c>
      <c r="Q81" s="188">
        <v>54</v>
      </c>
      <c r="R81" s="188">
        <v>9</v>
      </c>
      <c r="S81" s="188">
        <v>1</v>
      </c>
      <c r="T81" s="189">
        <v>3</v>
      </c>
      <c r="U81" s="190">
        <v>0</v>
      </c>
      <c r="V81" s="112">
        <f>Demografia!F81/'Pomoc społeczna'!T81</f>
        <v>1086.3333333333333</v>
      </c>
      <c r="W81" s="71">
        <v>38.666666666666664</v>
      </c>
      <c r="X81" s="153">
        <v>1</v>
      </c>
      <c r="Y81" s="156">
        <v>10</v>
      </c>
      <c r="Z81" s="70" t="str">
        <f t="shared" si="9"/>
        <v>TAK</v>
      </c>
      <c r="AA81" s="94">
        <v>11</v>
      </c>
      <c r="AB81" s="85">
        <f>AA81/Demografia!N81</f>
        <v>1.3994910941475827E-2</v>
      </c>
      <c r="AC81" s="157">
        <v>0</v>
      </c>
      <c r="AD81" s="71">
        <v>0</v>
      </c>
      <c r="AE81" s="70">
        <f t="shared" si="10"/>
        <v>0</v>
      </c>
      <c r="AF81" s="70">
        <v>0</v>
      </c>
      <c r="AG81" s="70">
        <v>0</v>
      </c>
      <c r="AH81" s="194" t="s">
        <v>690</v>
      </c>
      <c r="AI81" s="192" t="s">
        <v>690</v>
      </c>
      <c r="AJ81" s="193" t="s">
        <v>690</v>
      </c>
      <c r="AK81" s="193" t="s">
        <v>690</v>
      </c>
      <c r="AL81" s="193" t="s">
        <v>690</v>
      </c>
      <c r="AM81" s="93" t="s">
        <v>689</v>
      </c>
    </row>
    <row r="82" spans="1:39">
      <c r="A82" s="2">
        <v>79</v>
      </c>
      <c r="B82" s="70" t="s">
        <v>622</v>
      </c>
      <c r="C82" s="7" t="s">
        <v>102</v>
      </c>
      <c r="D82" s="4" t="s">
        <v>104</v>
      </c>
      <c r="E82" s="4" t="s">
        <v>17</v>
      </c>
      <c r="F82" s="70">
        <v>226</v>
      </c>
      <c r="G82" s="70">
        <v>105</v>
      </c>
      <c r="H82" s="188">
        <v>226</v>
      </c>
      <c r="I82" s="85">
        <f>H82/Demografia!F82</f>
        <v>4.6694214876033056E-2</v>
      </c>
      <c r="J82" s="85">
        <f t="shared" si="7"/>
        <v>2.3443779583817094E-3</v>
      </c>
      <c r="K82" s="85">
        <f t="shared" si="8"/>
        <v>2.5207178469054286E-3</v>
      </c>
      <c r="L82" s="186">
        <f>H82/Demografia!F82*1000</f>
        <v>46.694214876033058</v>
      </c>
      <c r="M82" s="188">
        <v>125</v>
      </c>
      <c r="N82" s="188">
        <v>169</v>
      </c>
      <c r="O82" s="188">
        <v>101</v>
      </c>
      <c r="P82" s="188">
        <v>175</v>
      </c>
      <c r="Q82" s="188">
        <v>12</v>
      </c>
      <c r="R82" s="188">
        <v>15</v>
      </c>
      <c r="S82" s="188">
        <v>0</v>
      </c>
      <c r="T82" s="189">
        <v>3</v>
      </c>
      <c r="U82" s="190">
        <v>0</v>
      </c>
      <c r="V82" s="112">
        <f>Demografia!F82/'Pomoc społeczna'!T82</f>
        <v>1613.3333333333333</v>
      </c>
      <c r="W82" s="71">
        <v>37.333333333333336</v>
      </c>
      <c r="X82" s="153">
        <v>1</v>
      </c>
      <c r="Y82" s="156">
        <v>3</v>
      </c>
      <c r="Z82" s="70" t="str">
        <f t="shared" si="9"/>
        <v>TAK</v>
      </c>
      <c r="AA82" s="94">
        <v>6</v>
      </c>
      <c r="AB82" s="85">
        <f>AA82/Demografia!N82</f>
        <v>4.7393364928909956E-3</v>
      </c>
      <c r="AC82" s="157">
        <v>0</v>
      </c>
      <c r="AD82" s="71">
        <v>0</v>
      </c>
      <c r="AE82" s="70">
        <f t="shared" si="10"/>
        <v>0</v>
      </c>
      <c r="AF82" s="70">
        <v>0</v>
      </c>
      <c r="AG82" s="70">
        <v>0</v>
      </c>
      <c r="AH82" s="191" t="s">
        <v>689</v>
      </c>
      <c r="AI82" s="192" t="s">
        <v>689</v>
      </c>
      <c r="AJ82" s="193" t="s">
        <v>690</v>
      </c>
      <c r="AK82" s="193" t="s">
        <v>689</v>
      </c>
      <c r="AL82" s="193" t="s">
        <v>690</v>
      </c>
      <c r="AM82" s="93" t="s">
        <v>690</v>
      </c>
    </row>
    <row r="83" spans="1:39" ht="15.75" customHeight="1">
      <c r="A83" s="2">
        <v>80</v>
      </c>
      <c r="B83" s="70" t="s">
        <v>623</v>
      </c>
      <c r="C83" s="7" t="s">
        <v>102</v>
      </c>
      <c r="D83" s="4" t="s">
        <v>105</v>
      </c>
      <c r="E83" s="4" t="s">
        <v>17</v>
      </c>
      <c r="F83" s="70">
        <v>310</v>
      </c>
      <c r="G83" s="70">
        <v>158</v>
      </c>
      <c r="H83" s="188">
        <v>310</v>
      </c>
      <c r="I83" s="85">
        <f>H83/Demografia!F83</f>
        <v>4.3822448402601077E-2</v>
      </c>
      <c r="J83" s="85">
        <f t="shared" si="7"/>
        <v>3.5277306421362866E-3</v>
      </c>
      <c r="K83" s="85">
        <f t="shared" si="8"/>
        <v>3.4576218254012514E-3</v>
      </c>
      <c r="L83" s="186">
        <f>H83/Demografia!F83*1000</f>
        <v>43.822448402601076</v>
      </c>
      <c r="M83" s="188">
        <v>219</v>
      </c>
      <c r="N83" s="188">
        <v>214</v>
      </c>
      <c r="O83" s="188">
        <v>116</v>
      </c>
      <c r="P83" s="188">
        <v>43</v>
      </c>
      <c r="Q83" s="188">
        <v>39</v>
      </c>
      <c r="R83" s="188">
        <v>22</v>
      </c>
      <c r="S83" s="188">
        <v>0</v>
      </c>
      <c r="T83" s="189">
        <v>4</v>
      </c>
      <c r="U83" s="190">
        <v>0</v>
      </c>
      <c r="V83" s="112">
        <f>Demografia!F83/'Pomoc społeczna'!T83</f>
        <v>1768.5</v>
      </c>
      <c r="W83" s="71">
        <v>53</v>
      </c>
      <c r="X83" s="153">
        <v>1</v>
      </c>
      <c r="Y83" s="156">
        <v>17</v>
      </c>
      <c r="Z83" s="70" t="str">
        <f t="shared" si="9"/>
        <v>TAK</v>
      </c>
      <c r="AA83" s="94">
        <v>10</v>
      </c>
      <c r="AB83" s="85">
        <f>AA83/Demografia!N83</f>
        <v>5.7836899942163098E-3</v>
      </c>
      <c r="AC83" s="157">
        <v>0</v>
      </c>
      <c r="AD83" s="71">
        <v>0</v>
      </c>
      <c r="AE83" s="70">
        <f t="shared" si="10"/>
        <v>0</v>
      </c>
      <c r="AF83" s="70">
        <v>0</v>
      </c>
      <c r="AG83" s="70">
        <v>0</v>
      </c>
      <c r="AH83" s="191" t="s">
        <v>689</v>
      </c>
      <c r="AI83" s="192" t="s">
        <v>690</v>
      </c>
      <c r="AJ83" s="193" t="s">
        <v>690</v>
      </c>
      <c r="AK83" s="193" t="s">
        <v>690</v>
      </c>
      <c r="AL83" s="193" t="s">
        <v>690</v>
      </c>
      <c r="AM83" s="93" t="s">
        <v>690</v>
      </c>
    </row>
    <row r="84" spans="1:39" ht="24" customHeight="1">
      <c r="A84" s="2">
        <v>81</v>
      </c>
      <c r="B84" s="70" t="s">
        <v>624</v>
      </c>
      <c r="C84" s="7" t="s">
        <v>102</v>
      </c>
      <c r="D84" s="4" t="s">
        <v>106</v>
      </c>
      <c r="E84" s="4" t="s">
        <v>31</v>
      </c>
      <c r="F84" s="70">
        <v>431</v>
      </c>
      <c r="G84" s="70">
        <v>191</v>
      </c>
      <c r="H84" s="188">
        <v>431</v>
      </c>
      <c r="I84" s="85">
        <f>H84/Demografia!F84</f>
        <v>5.0586854460093894E-2</v>
      </c>
      <c r="J84" s="85">
        <f t="shared" si="7"/>
        <v>4.2645351433419666E-3</v>
      </c>
      <c r="K84" s="85">
        <f t="shared" si="8"/>
        <v>4.8072096991869009E-3</v>
      </c>
      <c r="L84" s="186">
        <f>H84/Demografia!F84*1000</f>
        <v>50.586854460093896</v>
      </c>
      <c r="M84" s="188">
        <v>186</v>
      </c>
      <c r="N84" s="188">
        <v>283</v>
      </c>
      <c r="O84" s="188">
        <v>115</v>
      </c>
      <c r="P84" s="188">
        <v>212</v>
      </c>
      <c r="Q84" s="188">
        <v>35</v>
      </c>
      <c r="R84" s="188">
        <v>38</v>
      </c>
      <c r="S84" s="188">
        <v>2</v>
      </c>
      <c r="T84" s="189">
        <v>5</v>
      </c>
      <c r="U84" s="190">
        <v>0</v>
      </c>
      <c r="V84" s="112">
        <f>Demografia!F84/'Pomoc społeczna'!T84</f>
        <v>1704</v>
      </c>
      <c r="W84" s="71">
        <v>27.8</v>
      </c>
      <c r="X84" s="153">
        <v>1</v>
      </c>
      <c r="Y84" s="156">
        <v>12</v>
      </c>
      <c r="Z84" s="70" t="str">
        <f t="shared" si="9"/>
        <v>TAK</v>
      </c>
      <c r="AA84" s="94">
        <v>16</v>
      </c>
      <c r="AB84" s="85">
        <f>AA84/Demografia!N84</f>
        <v>7.5901328273244783E-3</v>
      </c>
      <c r="AC84" s="157">
        <v>0</v>
      </c>
      <c r="AD84" s="71">
        <v>0</v>
      </c>
      <c r="AE84" s="70">
        <f t="shared" si="10"/>
        <v>0</v>
      </c>
      <c r="AF84" s="70">
        <v>0</v>
      </c>
      <c r="AG84" s="70">
        <v>0</v>
      </c>
      <c r="AH84" s="194" t="s">
        <v>690</v>
      </c>
      <c r="AI84" s="192" t="s">
        <v>689</v>
      </c>
      <c r="AJ84" s="193" t="s">
        <v>690</v>
      </c>
      <c r="AK84" s="193" t="s">
        <v>689</v>
      </c>
      <c r="AL84" s="193" t="s">
        <v>690</v>
      </c>
      <c r="AM84" s="93" t="s">
        <v>690</v>
      </c>
    </row>
    <row r="85" spans="1:39" ht="14.25" customHeight="1">
      <c r="A85" s="2">
        <v>82</v>
      </c>
      <c r="B85" s="70" t="s">
        <v>625</v>
      </c>
      <c r="C85" s="7" t="s">
        <v>102</v>
      </c>
      <c r="D85" s="4" t="s">
        <v>107</v>
      </c>
      <c r="E85" s="4" t="s">
        <v>16</v>
      </c>
      <c r="F85" s="70">
        <v>238</v>
      </c>
      <c r="G85" s="70">
        <v>118</v>
      </c>
      <c r="H85" s="188">
        <v>238</v>
      </c>
      <c r="I85" s="85">
        <f>H85/Demografia!F85</f>
        <v>4.7762392133253062E-2</v>
      </c>
      <c r="J85" s="85">
        <f t="shared" si="7"/>
        <v>2.6346342770384923E-3</v>
      </c>
      <c r="K85" s="85">
        <f t="shared" si="8"/>
        <v>2.6545612724048319E-3</v>
      </c>
      <c r="L85" s="186">
        <f>H85/Demografia!F85*1000</f>
        <v>47.762392133253059</v>
      </c>
      <c r="M85" s="188">
        <v>133</v>
      </c>
      <c r="N85" s="188">
        <v>143</v>
      </c>
      <c r="O85" s="188">
        <v>98</v>
      </c>
      <c r="P85" s="188">
        <v>134</v>
      </c>
      <c r="Q85" s="188">
        <v>37</v>
      </c>
      <c r="R85" s="188">
        <v>15</v>
      </c>
      <c r="S85" s="188">
        <v>1</v>
      </c>
      <c r="T85" s="189">
        <v>3</v>
      </c>
      <c r="U85" s="190">
        <v>0</v>
      </c>
      <c r="V85" s="112">
        <f>Demografia!F85/'Pomoc społeczna'!T85</f>
        <v>1661</v>
      </c>
      <c r="W85" s="71">
        <v>33.333333333333336</v>
      </c>
      <c r="X85" s="153">
        <v>1</v>
      </c>
      <c r="Y85" s="156">
        <v>5</v>
      </c>
      <c r="Z85" s="70" t="str">
        <f t="shared" si="9"/>
        <v>TAK</v>
      </c>
      <c r="AA85" s="94">
        <v>38</v>
      </c>
      <c r="AB85" s="85">
        <f>AA85/Demografia!N85</f>
        <v>2.5537634408602152E-2</v>
      </c>
      <c r="AC85" s="157">
        <v>21</v>
      </c>
      <c r="AD85" s="71">
        <v>9</v>
      </c>
      <c r="AE85" s="70">
        <f t="shared" si="10"/>
        <v>0</v>
      </c>
      <c r="AF85" s="70">
        <v>0</v>
      </c>
      <c r="AG85" s="70">
        <v>0</v>
      </c>
      <c r="AH85" s="194" t="s">
        <v>690</v>
      </c>
      <c r="AI85" s="192" t="s">
        <v>690</v>
      </c>
      <c r="AJ85" s="193" t="s">
        <v>690</v>
      </c>
      <c r="AK85" s="193" t="s">
        <v>690</v>
      </c>
      <c r="AL85" s="193" t="s">
        <v>690</v>
      </c>
      <c r="AM85" s="93" t="s">
        <v>689</v>
      </c>
    </row>
    <row r="86" spans="1:39">
      <c r="A86" s="2">
        <v>83</v>
      </c>
      <c r="B86" s="70" t="s">
        <v>626</v>
      </c>
      <c r="C86" s="7" t="s">
        <v>102</v>
      </c>
      <c r="D86" s="4" t="s">
        <v>107</v>
      </c>
      <c r="E86" s="4" t="s">
        <v>17</v>
      </c>
      <c r="F86" s="70">
        <v>767</v>
      </c>
      <c r="G86" s="70">
        <v>243</v>
      </c>
      <c r="H86" s="188">
        <v>767</v>
      </c>
      <c r="I86" s="85">
        <f>H86/Demografia!F86</f>
        <v>0.18222855785222142</v>
      </c>
      <c r="J86" s="85">
        <f t="shared" si="7"/>
        <v>5.4255604179690988E-3</v>
      </c>
      <c r="K86" s="85">
        <f t="shared" si="8"/>
        <v>8.5548256131701937E-3</v>
      </c>
      <c r="L86" s="186">
        <f>H86/Demografia!F86*1000</f>
        <v>182.22855785222143</v>
      </c>
      <c r="M86" s="188">
        <v>101</v>
      </c>
      <c r="N86" s="188">
        <v>202</v>
      </c>
      <c r="O86" s="188">
        <v>86</v>
      </c>
      <c r="P86" s="188">
        <v>87</v>
      </c>
      <c r="Q86" s="188">
        <v>420</v>
      </c>
      <c r="R86" s="188">
        <v>13</v>
      </c>
      <c r="S86" s="188">
        <v>0</v>
      </c>
      <c r="T86" s="189">
        <v>3</v>
      </c>
      <c r="U86" s="190">
        <v>0</v>
      </c>
      <c r="V86" s="112">
        <f>Demografia!F86/'Pomoc społeczna'!T86</f>
        <v>1403</v>
      </c>
      <c r="W86" s="71">
        <v>74.666666666666671</v>
      </c>
      <c r="X86" s="153">
        <v>2</v>
      </c>
      <c r="Y86" s="156">
        <v>6</v>
      </c>
      <c r="Z86" s="70" t="str">
        <f t="shared" si="9"/>
        <v>TAK</v>
      </c>
      <c r="AA86" s="94">
        <v>6</v>
      </c>
      <c r="AB86" s="85">
        <f>AA86/Demografia!N86</f>
        <v>6.44468313641246E-3</v>
      </c>
      <c r="AC86" s="157">
        <v>0</v>
      </c>
      <c r="AD86" s="71">
        <v>19</v>
      </c>
      <c r="AE86" s="70">
        <f t="shared" si="10"/>
        <v>0</v>
      </c>
      <c r="AF86" s="70">
        <v>0</v>
      </c>
      <c r="AG86" s="70">
        <v>0</v>
      </c>
      <c r="AH86" s="194" t="s">
        <v>690</v>
      </c>
      <c r="AI86" s="192" t="s">
        <v>690</v>
      </c>
      <c r="AJ86" s="193" t="s">
        <v>690</v>
      </c>
      <c r="AK86" s="193" t="s">
        <v>690</v>
      </c>
      <c r="AL86" s="193" t="s">
        <v>690</v>
      </c>
      <c r="AM86" s="93" t="s">
        <v>690</v>
      </c>
    </row>
    <row r="87" spans="1:39">
      <c r="A87" s="2">
        <v>84</v>
      </c>
      <c r="B87" s="70" t="s">
        <v>627</v>
      </c>
      <c r="C87" s="7" t="s">
        <v>102</v>
      </c>
      <c r="D87" s="4" t="s">
        <v>108</v>
      </c>
      <c r="E87" s="4" t="s">
        <v>17</v>
      </c>
      <c r="F87" s="70">
        <v>219</v>
      </c>
      <c r="G87" s="70">
        <v>110</v>
      </c>
      <c r="H87" s="188">
        <v>219</v>
      </c>
      <c r="I87" s="85">
        <f>H87/Demografia!F87</f>
        <v>4.9257759784075573E-2</v>
      </c>
      <c r="J87" s="85">
        <f t="shared" si="7"/>
        <v>2.4560150040189338E-3</v>
      </c>
      <c r="K87" s="85">
        <f t="shared" si="8"/>
        <v>2.44264251536411E-3</v>
      </c>
      <c r="L87" s="186">
        <f>H87/Demografia!F87*1000</f>
        <v>49.257759784075574</v>
      </c>
      <c r="M87" s="188">
        <v>148</v>
      </c>
      <c r="N87" s="188">
        <v>138</v>
      </c>
      <c r="O87" s="188">
        <v>76</v>
      </c>
      <c r="P87" s="188">
        <v>94</v>
      </c>
      <c r="Q87" s="188">
        <v>22</v>
      </c>
      <c r="R87" s="188">
        <v>5</v>
      </c>
      <c r="S87" s="188">
        <v>0</v>
      </c>
      <c r="T87" s="189">
        <v>2</v>
      </c>
      <c r="U87" s="190">
        <v>0</v>
      </c>
      <c r="V87" s="112">
        <f>Demografia!F87/'Pomoc społeczna'!T87</f>
        <v>2223</v>
      </c>
      <c r="W87" s="71">
        <v>86</v>
      </c>
      <c r="X87" s="153">
        <v>1</v>
      </c>
      <c r="Y87" s="156">
        <v>9</v>
      </c>
      <c r="Z87" s="70" t="str">
        <f t="shared" si="9"/>
        <v>TAK</v>
      </c>
      <c r="AA87" s="94">
        <v>16</v>
      </c>
      <c r="AB87" s="85">
        <f>AA87/Demografia!N87</f>
        <v>1.4519056261343012E-2</v>
      </c>
      <c r="AC87" s="157">
        <v>0</v>
      </c>
      <c r="AD87" s="71">
        <v>0</v>
      </c>
      <c r="AE87" s="70">
        <f t="shared" si="10"/>
        <v>0</v>
      </c>
      <c r="AF87" s="70">
        <v>0</v>
      </c>
      <c r="AG87" s="70">
        <v>0</v>
      </c>
      <c r="AH87" s="194" t="s">
        <v>690</v>
      </c>
      <c r="AI87" s="192" t="s">
        <v>690</v>
      </c>
      <c r="AJ87" s="193" t="s">
        <v>690</v>
      </c>
      <c r="AK87" s="193" t="s">
        <v>690</v>
      </c>
      <c r="AL87" s="193" t="s">
        <v>690</v>
      </c>
      <c r="AM87" s="93" t="s">
        <v>690</v>
      </c>
    </row>
    <row r="88" spans="1:39">
      <c r="A88" s="2">
        <v>85</v>
      </c>
      <c r="B88" s="70" t="s">
        <v>628</v>
      </c>
      <c r="C88" s="7" t="s">
        <v>109</v>
      </c>
      <c r="D88" s="4" t="s">
        <v>110</v>
      </c>
      <c r="E88" s="4" t="s">
        <v>17</v>
      </c>
      <c r="F88" s="70">
        <v>628</v>
      </c>
      <c r="G88" s="70">
        <v>228</v>
      </c>
      <c r="H88" s="188">
        <v>628</v>
      </c>
      <c r="I88" s="85">
        <f>H88/Demografia!F88</f>
        <v>0.13050706566916043</v>
      </c>
      <c r="J88" s="85">
        <f t="shared" si="7"/>
        <v>5.0906492810574265E-3</v>
      </c>
      <c r="K88" s="85">
        <f t="shared" si="8"/>
        <v>7.0044726011354386E-3</v>
      </c>
      <c r="L88" s="186">
        <f>H88/Demografia!F88*1000</f>
        <v>130.50706566916043</v>
      </c>
      <c r="M88" s="188">
        <v>189</v>
      </c>
      <c r="N88" s="188">
        <v>332</v>
      </c>
      <c r="O88" s="188">
        <v>184</v>
      </c>
      <c r="P88" s="188">
        <v>262</v>
      </c>
      <c r="Q88" s="188">
        <v>94</v>
      </c>
      <c r="R88" s="188">
        <v>33</v>
      </c>
      <c r="S88" s="188">
        <v>1</v>
      </c>
      <c r="T88" s="189">
        <v>4</v>
      </c>
      <c r="U88" s="190">
        <v>0</v>
      </c>
      <c r="V88" s="112">
        <f>Demografia!F88/'Pomoc społeczna'!T88</f>
        <v>1203</v>
      </c>
      <c r="W88" s="71">
        <v>57</v>
      </c>
      <c r="X88" s="153">
        <v>1</v>
      </c>
      <c r="Y88" s="156">
        <v>15</v>
      </c>
      <c r="Z88" s="70" t="str">
        <f t="shared" si="9"/>
        <v>TAK</v>
      </c>
      <c r="AA88" s="94">
        <v>28</v>
      </c>
      <c r="AB88" s="85">
        <f>AA88/Demografia!N88</f>
        <v>2.3952095808383235E-2</v>
      </c>
      <c r="AC88" s="157">
        <v>0</v>
      </c>
      <c r="AD88" s="71">
        <v>6</v>
      </c>
      <c r="AE88" s="70">
        <f t="shared" si="10"/>
        <v>11</v>
      </c>
      <c r="AF88" s="70">
        <v>9</v>
      </c>
      <c r="AG88" s="70">
        <v>2</v>
      </c>
      <c r="AH88" s="194" t="s">
        <v>690</v>
      </c>
      <c r="AI88" s="192" t="s">
        <v>689</v>
      </c>
      <c r="AJ88" s="193" t="s">
        <v>689</v>
      </c>
      <c r="AK88" s="193" t="s">
        <v>689</v>
      </c>
      <c r="AL88" s="193" t="s">
        <v>689</v>
      </c>
      <c r="AM88" s="93" t="s">
        <v>689</v>
      </c>
    </row>
    <row r="89" spans="1:39">
      <c r="A89" s="2">
        <v>86</v>
      </c>
      <c r="B89" s="70" t="s">
        <v>629</v>
      </c>
      <c r="C89" s="7" t="s">
        <v>109</v>
      </c>
      <c r="D89" s="4" t="s">
        <v>111</v>
      </c>
      <c r="E89" s="4" t="s">
        <v>17</v>
      </c>
      <c r="F89" s="70">
        <v>497</v>
      </c>
      <c r="G89" s="70">
        <v>136</v>
      </c>
      <c r="H89" s="188">
        <v>497</v>
      </c>
      <c r="I89" s="85">
        <f>H89/Demografia!F89</f>
        <v>0.10927880386983289</v>
      </c>
      <c r="J89" s="85">
        <f t="shared" si="7"/>
        <v>3.0365276413324999E-3</v>
      </c>
      <c r="K89" s="85">
        <f t="shared" si="8"/>
        <v>5.5433485394336193E-3</v>
      </c>
      <c r="L89" s="186">
        <f>H89/Demografia!F89*1000</f>
        <v>109.2788038698329</v>
      </c>
      <c r="M89" s="188">
        <v>62</v>
      </c>
      <c r="N89" s="188">
        <v>130</v>
      </c>
      <c r="O89" s="188">
        <v>104</v>
      </c>
      <c r="P89" s="188">
        <v>26</v>
      </c>
      <c r="Q89" s="188">
        <v>71</v>
      </c>
      <c r="R89" s="188">
        <v>0</v>
      </c>
      <c r="S89" s="188">
        <v>0</v>
      </c>
      <c r="T89" s="189">
        <v>3</v>
      </c>
      <c r="U89" s="190">
        <v>0</v>
      </c>
      <c r="V89" s="112">
        <f>Demografia!F89/'Pomoc społeczna'!T89</f>
        <v>1516</v>
      </c>
      <c r="W89" s="71">
        <v>76.333333333333329</v>
      </c>
      <c r="X89" s="153">
        <v>1</v>
      </c>
      <c r="Y89" s="156">
        <v>7</v>
      </c>
      <c r="Z89" s="70" t="str">
        <f t="shared" si="9"/>
        <v>TAK</v>
      </c>
      <c r="AA89" s="94">
        <v>8</v>
      </c>
      <c r="AB89" s="85">
        <f>AA89/Demografia!N89</f>
        <v>7.9681274900398405E-3</v>
      </c>
      <c r="AC89" s="157">
        <v>0</v>
      </c>
      <c r="AD89" s="71">
        <v>7</v>
      </c>
      <c r="AE89" s="70">
        <f t="shared" si="10"/>
        <v>0</v>
      </c>
      <c r="AF89" s="70">
        <v>0</v>
      </c>
      <c r="AG89" s="70">
        <v>0</v>
      </c>
      <c r="AH89" s="191" t="s">
        <v>689</v>
      </c>
      <c r="AI89" s="192" t="s">
        <v>689</v>
      </c>
      <c r="AJ89" s="193" t="s">
        <v>690</v>
      </c>
      <c r="AK89" s="193" t="s">
        <v>689</v>
      </c>
      <c r="AL89" s="193" t="s">
        <v>690</v>
      </c>
      <c r="AM89" s="93" t="s">
        <v>690</v>
      </c>
    </row>
    <row r="90" spans="1:39">
      <c r="A90" s="2">
        <v>87</v>
      </c>
      <c r="B90" s="70" t="s">
        <v>630</v>
      </c>
      <c r="C90" s="7" t="s">
        <v>109</v>
      </c>
      <c r="D90" s="4" t="s">
        <v>112</v>
      </c>
      <c r="E90" s="4" t="s">
        <v>16</v>
      </c>
      <c r="F90" s="70">
        <v>994</v>
      </c>
      <c r="G90" s="70">
        <v>482</v>
      </c>
      <c r="H90" s="188">
        <v>994</v>
      </c>
      <c r="I90" s="85">
        <f>H90/Demografia!F90</f>
        <v>6.5330266184686167E-2</v>
      </c>
      <c r="J90" s="85">
        <f t="shared" si="7"/>
        <v>1.0761811199428418E-2</v>
      </c>
      <c r="K90" s="85">
        <f t="shared" si="8"/>
        <v>1.1086697078867239E-2</v>
      </c>
      <c r="L90" s="186">
        <f>H90/Demografia!F90*1000</f>
        <v>65.330266184686167</v>
      </c>
      <c r="M90" s="188">
        <v>682</v>
      </c>
      <c r="N90" s="188">
        <v>715</v>
      </c>
      <c r="O90" s="188">
        <v>428</v>
      </c>
      <c r="P90" s="188">
        <v>419</v>
      </c>
      <c r="Q90" s="188">
        <v>401</v>
      </c>
      <c r="R90" s="188">
        <v>90</v>
      </c>
      <c r="S90" s="188">
        <v>5</v>
      </c>
      <c r="T90" s="189">
        <v>8</v>
      </c>
      <c r="U90" s="190">
        <v>0</v>
      </c>
      <c r="V90" s="112">
        <f>Demografia!F90/'Pomoc społeczna'!T90</f>
        <v>1901.875</v>
      </c>
      <c r="W90" s="71">
        <v>92.875</v>
      </c>
      <c r="X90" s="153">
        <v>2</v>
      </c>
      <c r="Y90" s="156">
        <v>29</v>
      </c>
      <c r="Z90" s="70" t="str">
        <f t="shared" si="9"/>
        <v>TAK</v>
      </c>
      <c r="AA90" s="94">
        <v>31</v>
      </c>
      <c r="AB90" s="85">
        <f>AA90/Demografia!N90</f>
        <v>7.6884920634920631E-3</v>
      </c>
      <c r="AC90" s="157">
        <v>14</v>
      </c>
      <c r="AD90" s="71">
        <v>10</v>
      </c>
      <c r="AE90" s="70">
        <f t="shared" si="10"/>
        <v>17</v>
      </c>
      <c r="AF90" s="70">
        <v>17</v>
      </c>
      <c r="AG90" s="70">
        <v>0</v>
      </c>
      <c r="AH90" s="191" t="s">
        <v>689</v>
      </c>
      <c r="AI90" s="192" t="s">
        <v>689</v>
      </c>
      <c r="AJ90" s="193" t="s">
        <v>690</v>
      </c>
      <c r="AK90" s="193" t="s">
        <v>689</v>
      </c>
      <c r="AL90" s="193" t="s">
        <v>690</v>
      </c>
      <c r="AM90" s="93" t="s">
        <v>690</v>
      </c>
    </row>
    <row r="91" spans="1:39">
      <c r="A91" s="2">
        <v>88</v>
      </c>
      <c r="B91" s="70" t="s">
        <v>631</v>
      </c>
      <c r="C91" s="7" t="s">
        <v>109</v>
      </c>
      <c r="D91" s="4" t="s">
        <v>112</v>
      </c>
      <c r="E91" s="4" t="s">
        <v>17</v>
      </c>
      <c r="F91" s="70">
        <v>949</v>
      </c>
      <c r="G91" s="70">
        <v>323</v>
      </c>
      <c r="H91" s="188">
        <v>949</v>
      </c>
      <c r="I91" s="85">
        <f>H91/Demografia!F91</f>
        <v>0.13028555738605163</v>
      </c>
      <c r="J91" s="85">
        <f t="shared" si="7"/>
        <v>7.2117531481646867E-3</v>
      </c>
      <c r="K91" s="85">
        <f t="shared" si="8"/>
        <v>1.0584784233244476E-2</v>
      </c>
      <c r="L91" s="186">
        <f>H91/Demografia!F91*1000</f>
        <v>130.28555738605164</v>
      </c>
      <c r="M91" s="188">
        <v>1404</v>
      </c>
      <c r="N91" s="188">
        <v>117</v>
      </c>
      <c r="O91" s="188">
        <v>94</v>
      </c>
      <c r="P91" s="188">
        <v>74</v>
      </c>
      <c r="Q91" s="188">
        <v>61</v>
      </c>
      <c r="R91" s="188">
        <v>0</v>
      </c>
      <c r="S91" s="188">
        <v>0</v>
      </c>
      <c r="T91" s="189">
        <v>4</v>
      </c>
      <c r="U91" s="190">
        <v>0</v>
      </c>
      <c r="V91" s="112">
        <f>Demografia!F91/'Pomoc społeczna'!T91</f>
        <v>1821</v>
      </c>
      <c r="W91" s="71">
        <v>128.75</v>
      </c>
      <c r="X91" s="153">
        <v>1</v>
      </c>
      <c r="Y91" s="156">
        <v>13</v>
      </c>
      <c r="Z91" s="70" t="str">
        <f t="shared" si="9"/>
        <v>TAK</v>
      </c>
      <c r="AA91" s="94">
        <v>8</v>
      </c>
      <c r="AB91" s="85">
        <f>AA91/Demografia!N91</f>
        <v>5.544005544005544E-3</v>
      </c>
      <c r="AC91" s="157">
        <v>0</v>
      </c>
      <c r="AD91" s="71">
        <v>5</v>
      </c>
      <c r="AE91" s="70">
        <f t="shared" si="10"/>
        <v>0</v>
      </c>
      <c r="AF91" s="70">
        <v>0</v>
      </c>
      <c r="AG91" s="70">
        <v>0</v>
      </c>
      <c r="AH91" s="191" t="s">
        <v>689</v>
      </c>
      <c r="AI91" s="192" t="s">
        <v>689</v>
      </c>
      <c r="AJ91" s="193" t="s">
        <v>690</v>
      </c>
      <c r="AK91" s="193" t="s">
        <v>689</v>
      </c>
      <c r="AL91" s="193" t="s">
        <v>690</v>
      </c>
      <c r="AM91" s="93" t="s">
        <v>689</v>
      </c>
    </row>
    <row r="92" spans="1:39">
      <c r="A92" s="2">
        <v>89</v>
      </c>
      <c r="B92" s="70" t="s">
        <v>632</v>
      </c>
      <c r="C92" s="7" t="s">
        <v>109</v>
      </c>
      <c r="D92" s="4" t="s">
        <v>113</v>
      </c>
      <c r="E92" s="4" t="s">
        <v>17</v>
      </c>
      <c r="F92" s="70">
        <v>470</v>
      </c>
      <c r="G92" s="70">
        <v>167</v>
      </c>
      <c r="H92" s="188">
        <v>470</v>
      </c>
      <c r="I92" s="85">
        <f>H92/Demografia!F92</f>
        <v>8.886367933446776E-2</v>
      </c>
      <c r="J92" s="85">
        <f t="shared" si="7"/>
        <v>3.72867732428329E-3</v>
      </c>
      <c r="K92" s="85">
        <f t="shared" si="8"/>
        <v>5.2422008320599615E-3</v>
      </c>
      <c r="L92" s="186">
        <f>H92/Demografia!F92*1000</f>
        <v>88.863679334467761</v>
      </c>
      <c r="M92" s="188">
        <v>428</v>
      </c>
      <c r="N92" s="188">
        <v>116</v>
      </c>
      <c r="O92" s="188">
        <v>60</v>
      </c>
      <c r="P92" s="188">
        <v>57</v>
      </c>
      <c r="Q92" s="188">
        <v>50</v>
      </c>
      <c r="R92" s="188">
        <v>20</v>
      </c>
      <c r="S92" s="188">
        <v>0</v>
      </c>
      <c r="T92" s="189">
        <v>3</v>
      </c>
      <c r="U92" s="190">
        <v>0</v>
      </c>
      <c r="V92" s="112">
        <f>Demografia!F92/'Pomoc społeczna'!T92</f>
        <v>1763</v>
      </c>
      <c r="W92" s="71">
        <v>85.333333333333329</v>
      </c>
      <c r="X92" s="153">
        <v>1</v>
      </c>
      <c r="Y92" s="156">
        <v>12</v>
      </c>
      <c r="Z92" s="70" t="str">
        <f t="shared" si="9"/>
        <v>TAK</v>
      </c>
      <c r="AA92" s="94">
        <v>6</v>
      </c>
      <c r="AB92" s="85">
        <f>AA92/Demografia!N92</f>
        <v>4.7923322683706068E-3</v>
      </c>
      <c r="AC92" s="157">
        <v>0</v>
      </c>
      <c r="AD92" s="71">
        <v>0</v>
      </c>
      <c r="AE92" s="70">
        <f t="shared" si="10"/>
        <v>0</v>
      </c>
      <c r="AF92" s="70">
        <v>0</v>
      </c>
      <c r="AG92" s="70">
        <v>0</v>
      </c>
      <c r="AH92" s="197" t="s">
        <v>690</v>
      </c>
      <c r="AI92" s="192" t="s">
        <v>690</v>
      </c>
      <c r="AJ92" s="193" t="s">
        <v>690</v>
      </c>
      <c r="AK92" s="193" t="s">
        <v>690</v>
      </c>
      <c r="AL92" s="193" t="s">
        <v>690</v>
      </c>
      <c r="AM92" s="93" t="s">
        <v>690</v>
      </c>
    </row>
    <row r="93" spans="1:39">
      <c r="A93" s="2">
        <v>90</v>
      </c>
      <c r="B93" s="70" t="s">
        <v>633</v>
      </c>
      <c r="C93" s="7" t="s">
        <v>109</v>
      </c>
      <c r="D93" s="4" t="s">
        <v>114</v>
      </c>
      <c r="E93" s="4" t="s">
        <v>17</v>
      </c>
      <c r="F93" s="70">
        <v>435</v>
      </c>
      <c r="G93" s="70">
        <v>151</v>
      </c>
      <c r="H93" s="188">
        <v>435</v>
      </c>
      <c r="I93" s="85">
        <f>H93/Demografia!F93</f>
        <v>0.11917808219178082</v>
      </c>
      <c r="J93" s="85">
        <f t="shared" si="7"/>
        <v>3.3714387782441727E-3</v>
      </c>
      <c r="K93" s="85">
        <f t="shared" si="8"/>
        <v>4.8518241743533688E-3</v>
      </c>
      <c r="L93" s="186">
        <f>H93/Demografia!F93*1000</f>
        <v>119.17808219178082</v>
      </c>
      <c r="M93" s="188">
        <v>339</v>
      </c>
      <c r="N93" s="188">
        <v>177</v>
      </c>
      <c r="O93" s="188">
        <v>109</v>
      </c>
      <c r="P93" s="188">
        <v>43</v>
      </c>
      <c r="Q93" s="188">
        <v>0</v>
      </c>
      <c r="R93" s="188">
        <v>3</v>
      </c>
      <c r="S93" s="188">
        <v>0</v>
      </c>
      <c r="T93" s="189">
        <v>2</v>
      </c>
      <c r="U93" s="190">
        <v>0</v>
      </c>
      <c r="V93" s="112">
        <f>Demografia!F93/'Pomoc społeczna'!T93</f>
        <v>1825</v>
      </c>
      <c r="W93" s="71">
        <v>108</v>
      </c>
      <c r="X93" s="153">
        <v>1</v>
      </c>
      <c r="Y93" s="156">
        <v>14</v>
      </c>
      <c r="Z93" s="70" t="str">
        <f t="shared" si="9"/>
        <v>TAK</v>
      </c>
      <c r="AA93" s="94">
        <v>10</v>
      </c>
      <c r="AB93" s="85">
        <f>AA93/Demografia!N93</f>
        <v>1.2048192771084338E-2</v>
      </c>
      <c r="AC93" s="157">
        <v>0</v>
      </c>
      <c r="AD93" s="71">
        <v>8</v>
      </c>
      <c r="AE93" s="70">
        <f t="shared" si="10"/>
        <v>11</v>
      </c>
      <c r="AF93" s="70">
        <v>3</v>
      </c>
      <c r="AG93" s="70">
        <v>8</v>
      </c>
      <c r="AH93" s="194" t="s">
        <v>690</v>
      </c>
      <c r="AI93" s="192" t="s">
        <v>689</v>
      </c>
      <c r="AJ93" s="193" t="s">
        <v>690</v>
      </c>
      <c r="AK93" s="193" t="s">
        <v>689</v>
      </c>
      <c r="AL93" s="193" t="s">
        <v>689</v>
      </c>
      <c r="AM93" s="93" t="s">
        <v>689</v>
      </c>
    </row>
    <row r="94" spans="1:39" ht="24.75" customHeight="1">
      <c r="A94" s="2">
        <v>91</v>
      </c>
      <c r="B94" s="70" t="s">
        <v>634</v>
      </c>
      <c r="C94" s="7" t="s">
        <v>115</v>
      </c>
      <c r="D94" s="4" t="s">
        <v>116</v>
      </c>
      <c r="E94" s="4" t="s">
        <v>31</v>
      </c>
      <c r="F94" s="70">
        <v>289</v>
      </c>
      <c r="G94" s="70">
        <v>127</v>
      </c>
      <c r="H94" s="188">
        <v>289</v>
      </c>
      <c r="I94" s="85">
        <f>H94/Demografia!F94</f>
        <v>4.4709158415841582E-2</v>
      </c>
      <c r="J94" s="85">
        <f t="shared" si="7"/>
        <v>2.8355809591854961E-3</v>
      </c>
      <c r="K94" s="85">
        <f t="shared" si="8"/>
        <v>3.2233958307772959E-3</v>
      </c>
      <c r="L94" s="186">
        <f>H94/Demografia!F94*1000</f>
        <v>44.709158415841586</v>
      </c>
      <c r="M94" s="188">
        <v>102</v>
      </c>
      <c r="N94" s="188">
        <v>152</v>
      </c>
      <c r="O94" s="188">
        <v>143</v>
      </c>
      <c r="P94" s="188">
        <v>211</v>
      </c>
      <c r="Q94" s="188">
        <v>87</v>
      </c>
      <c r="R94" s="188">
        <v>28</v>
      </c>
      <c r="S94" s="188">
        <v>4</v>
      </c>
      <c r="T94" s="189">
        <v>5</v>
      </c>
      <c r="U94" s="190">
        <v>2</v>
      </c>
      <c r="V94" s="112">
        <f>Demografia!F94/'Pomoc społeczna'!T94</f>
        <v>1292.8</v>
      </c>
      <c r="W94" s="71">
        <v>27</v>
      </c>
      <c r="X94" s="153">
        <v>1</v>
      </c>
      <c r="Y94" s="156">
        <v>14</v>
      </c>
      <c r="Z94" s="70" t="str">
        <f t="shared" si="9"/>
        <v>TAK</v>
      </c>
      <c r="AA94" s="94">
        <v>45</v>
      </c>
      <c r="AB94" s="85">
        <f>AA94/Demografia!N94</f>
        <v>3.1228313671061762E-2</v>
      </c>
      <c r="AC94" s="157">
        <v>21</v>
      </c>
      <c r="AD94" s="71">
        <v>13</v>
      </c>
      <c r="AE94" s="70">
        <f t="shared" si="10"/>
        <v>0</v>
      </c>
      <c r="AF94" s="70">
        <v>0</v>
      </c>
      <c r="AG94" s="70">
        <v>0</v>
      </c>
      <c r="AH94" s="194" t="s">
        <v>690</v>
      </c>
      <c r="AI94" s="192" t="s">
        <v>689</v>
      </c>
      <c r="AJ94" s="193" t="s">
        <v>690</v>
      </c>
      <c r="AK94" s="193" t="s">
        <v>689</v>
      </c>
      <c r="AL94" s="193" t="s">
        <v>690</v>
      </c>
      <c r="AM94" s="93" t="s">
        <v>689</v>
      </c>
    </row>
    <row r="95" spans="1:39" ht="24" customHeight="1">
      <c r="A95" s="2">
        <v>92</v>
      </c>
      <c r="B95" s="70" t="s">
        <v>635</v>
      </c>
      <c r="C95" s="7" t="s">
        <v>115</v>
      </c>
      <c r="D95" s="4" t="s">
        <v>117</v>
      </c>
      <c r="E95" s="4" t="s">
        <v>31</v>
      </c>
      <c r="F95" s="70">
        <v>682</v>
      </c>
      <c r="G95" s="70">
        <v>358</v>
      </c>
      <c r="H95" s="188">
        <v>682</v>
      </c>
      <c r="I95" s="85">
        <f>H95/Demografia!F95</f>
        <v>4.5475761819030472E-2</v>
      </c>
      <c r="J95" s="85">
        <f t="shared" si="7"/>
        <v>7.9932124676252575E-3</v>
      </c>
      <c r="K95" s="85">
        <f t="shared" si="8"/>
        <v>7.6067680158827533E-3</v>
      </c>
      <c r="L95" s="186">
        <f>H95/Demografia!F95*1000</f>
        <v>45.475761819030474</v>
      </c>
      <c r="M95" s="188">
        <v>233</v>
      </c>
      <c r="N95" s="188">
        <v>369</v>
      </c>
      <c r="O95" s="188">
        <v>404</v>
      </c>
      <c r="P95" s="188">
        <v>423</v>
      </c>
      <c r="Q95" s="188">
        <v>106</v>
      </c>
      <c r="R95" s="188">
        <v>43</v>
      </c>
      <c r="S95" s="188">
        <v>1</v>
      </c>
      <c r="T95" s="189">
        <v>11</v>
      </c>
      <c r="U95" s="190">
        <v>9</v>
      </c>
      <c r="V95" s="112">
        <f>Demografia!F95/'Pomoc społeczna'!T95</f>
        <v>1363.3636363636363</v>
      </c>
      <c r="W95" s="71">
        <v>39.909090909090907</v>
      </c>
      <c r="X95" s="153">
        <v>3</v>
      </c>
      <c r="Y95" s="156">
        <v>29</v>
      </c>
      <c r="Z95" s="70" t="str">
        <f t="shared" si="9"/>
        <v>TAK</v>
      </c>
      <c r="AA95" s="94">
        <v>152</v>
      </c>
      <c r="AB95" s="85">
        <f>AA95/Demografia!N95</f>
        <v>4.2696629213483148E-2</v>
      </c>
      <c r="AC95" s="157">
        <v>85</v>
      </c>
      <c r="AD95" s="71">
        <v>92</v>
      </c>
      <c r="AE95" s="70">
        <f t="shared" si="10"/>
        <v>14</v>
      </c>
      <c r="AF95" s="70">
        <v>14</v>
      </c>
      <c r="AG95" s="70">
        <v>0</v>
      </c>
      <c r="AH95" s="191" t="s">
        <v>689</v>
      </c>
      <c r="AI95" s="192" t="s">
        <v>689</v>
      </c>
      <c r="AJ95" s="193" t="s">
        <v>689</v>
      </c>
      <c r="AK95" s="193" t="s">
        <v>690</v>
      </c>
      <c r="AL95" s="193" t="s">
        <v>690</v>
      </c>
      <c r="AM95" s="93" t="s">
        <v>689</v>
      </c>
    </row>
    <row r="96" spans="1:39">
      <c r="A96" s="2">
        <v>93</v>
      </c>
      <c r="B96" s="70" t="s">
        <v>636</v>
      </c>
      <c r="C96" s="7" t="s">
        <v>115</v>
      </c>
      <c r="D96" s="4" t="s">
        <v>118</v>
      </c>
      <c r="E96" s="4" t="s">
        <v>17</v>
      </c>
      <c r="F96" s="70">
        <v>326</v>
      </c>
      <c r="G96" s="70">
        <v>132</v>
      </c>
      <c r="H96" s="188">
        <v>326</v>
      </c>
      <c r="I96" s="85">
        <f>H96/Demografia!F96</f>
        <v>7.3839184597961488E-2</v>
      </c>
      <c r="J96" s="85">
        <f t="shared" si="7"/>
        <v>2.9472180048227205E-3</v>
      </c>
      <c r="K96" s="85">
        <f t="shared" si="8"/>
        <v>3.6360797260671226E-3</v>
      </c>
      <c r="L96" s="186">
        <f>H96/Demografia!F96*1000</f>
        <v>73.839184597961491</v>
      </c>
      <c r="M96" s="188">
        <v>74</v>
      </c>
      <c r="N96" s="188">
        <v>136</v>
      </c>
      <c r="O96" s="188">
        <v>96</v>
      </c>
      <c r="P96" s="188">
        <v>77</v>
      </c>
      <c r="Q96" s="188">
        <v>0</v>
      </c>
      <c r="R96" s="188">
        <v>5</v>
      </c>
      <c r="S96" s="188">
        <v>0</v>
      </c>
      <c r="T96" s="189">
        <v>3</v>
      </c>
      <c r="U96" s="190">
        <v>0</v>
      </c>
      <c r="V96" s="112">
        <f>Demografia!F96/'Pomoc społeczna'!T96</f>
        <v>1471.6666666666667</v>
      </c>
      <c r="W96" s="71">
        <v>55.333333333333336</v>
      </c>
      <c r="X96" s="153">
        <v>1</v>
      </c>
      <c r="Y96" s="156">
        <v>11</v>
      </c>
      <c r="Z96" s="70" t="str">
        <f t="shared" si="9"/>
        <v>TAK</v>
      </c>
      <c r="AA96" s="94">
        <v>35</v>
      </c>
      <c r="AB96" s="85">
        <f>AA96/Demografia!N96</f>
        <v>3.7433155080213901E-2</v>
      </c>
      <c r="AC96" s="157">
        <v>0</v>
      </c>
      <c r="AD96" s="71">
        <v>14</v>
      </c>
      <c r="AE96" s="70">
        <f t="shared" si="10"/>
        <v>0</v>
      </c>
      <c r="AF96" s="70">
        <v>0</v>
      </c>
      <c r="AG96" s="70">
        <v>0</v>
      </c>
      <c r="AH96" s="195" t="s">
        <v>689</v>
      </c>
      <c r="AI96" s="192" t="s">
        <v>690</v>
      </c>
      <c r="AJ96" s="193" t="s">
        <v>690</v>
      </c>
      <c r="AK96" s="193" t="s">
        <v>690</v>
      </c>
      <c r="AL96" s="193" t="s">
        <v>690</v>
      </c>
      <c r="AM96" s="93" t="s">
        <v>689</v>
      </c>
    </row>
    <row r="97" spans="1:39" ht="25.5" customHeight="1">
      <c r="A97" s="2">
        <v>94</v>
      </c>
      <c r="B97" s="70" t="s">
        <v>637</v>
      </c>
      <c r="C97" s="7" t="s">
        <v>115</v>
      </c>
      <c r="D97" s="4" t="s">
        <v>119</v>
      </c>
      <c r="E97" s="4" t="s">
        <v>31</v>
      </c>
      <c r="F97" s="70">
        <v>625</v>
      </c>
      <c r="G97" s="70">
        <v>310</v>
      </c>
      <c r="H97" s="188">
        <v>625</v>
      </c>
      <c r="I97" s="85">
        <f>H97/Demografia!F97</f>
        <v>4.8992709884769149E-2</v>
      </c>
      <c r="J97" s="85">
        <f t="shared" si="7"/>
        <v>6.9214968295079043E-3</v>
      </c>
      <c r="K97" s="85">
        <f t="shared" si="8"/>
        <v>6.9710117447605875E-3</v>
      </c>
      <c r="L97" s="186">
        <f>H97/Demografia!F97*1000</f>
        <v>48.992709884769148</v>
      </c>
      <c r="M97" s="188">
        <v>275</v>
      </c>
      <c r="N97" s="188">
        <v>341</v>
      </c>
      <c r="O97" s="188">
        <v>366</v>
      </c>
      <c r="P97" s="188">
        <v>589</v>
      </c>
      <c r="Q97" s="188">
        <v>270</v>
      </c>
      <c r="R97" s="188">
        <v>93</v>
      </c>
      <c r="S97" s="188">
        <v>6</v>
      </c>
      <c r="T97" s="189">
        <v>10</v>
      </c>
      <c r="U97" s="190">
        <v>9</v>
      </c>
      <c r="V97" s="112">
        <f>Demografia!F97/'Pomoc społeczna'!T97</f>
        <v>1275.7</v>
      </c>
      <c r="W97" s="71">
        <v>69.5</v>
      </c>
      <c r="X97" s="153">
        <v>4</v>
      </c>
      <c r="Y97" s="156">
        <v>32</v>
      </c>
      <c r="Z97" s="70" t="str">
        <f t="shared" si="9"/>
        <v>TAK</v>
      </c>
      <c r="AA97" s="94">
        <v>86</v>
      </c>
      <c r="AB97" s="85">
        <f>AA97/Demografia!N97</f>
        <v>2.9142663503896982E-2</v>
      </c>
      <c r="AC97" s="157">
        <v>0</v>
      </c>
      <c r="AD97" s="71">
        <v>70</v>
      </c>
      <c r="AE97" s="70">
        <f t="shared" si="10"/>
        <v>0</v>
      </c>
      <c r="AF97" s="70">
        <v>0</v>
      </c>
      <c r="AG97" s="70">
        <v>0</v>
      </c>
      <c r="AH97" s="191" t="s">
        <v>689</v>
      </c>
      <c r="AI97" s="192" t="s">
        <v>689</v>
      </c>
      <c r="AJ97" s="193" t="s">
        <v>690</v>
      </c>
      <c r="AK97" s="193" t="s">
        <v>689</v>
      </c>
      <c r="AL97" s="193" t="s">
        <v>690</v>
      </c>
      <c r="AM97" s="93" t="s">
        <v>689</v>
      </c>
    </row>
    <row r="98" spans="1:39" ht="16.5" customHeight="1">
      <c r="A98" s="2">
        <v>95</v>
      </c>
      <c r="B98" s="70" t="s">
        <v>638</v>
      </c>
      <c r="C98" s="7" t="s">
        <v>120</v>
      </c>
      <c r="D98" s="4" t="s">
        <v>121</v>
      </c>
      <c r="E98" s="4" t="s">
        <v>17</v>
      </c>
      <c r="F98" s="70">
        <v>273</v>
      </c>
      <c r="G98" s="70">
        <v>104</v>
      </c>
      <c r="H98" s="188">
        <v>273</v>
      </c>
      <c r="I98" s="85">
        <f>H98/Demografia!F98</f>
        <v>5.6358381502890173E-2</v>
      </c>
      <c r="J98" s="85">
        <f t="shared" si="7"/>
        <v>2.3220505492542644E-3</v>
      </c>
      <c r="K98" s="85">
        <f t="shared" si="8"/>
        <v>3.0449379301114247E-3</v>
      </c>
      <c r="L98" s="186">
        <f>H98/Demografia!F98*1000</f>
        <v>56.358381502890175</v>
      </c>
      <c r="M98" s="188">
        <v>82</v>
      </c>
      <c r="N98" s="188">
        <v>135</v>
      </c>
      <c r="O98" s="188">
        <v>124</v>
      </c>
      <c r="P98" s="188">
        <v>73</v>
      </c>
      <c r="Q98" s="188">
        <v>78</v>
      </c>
      <c r="R98" s="188">
        <v>9</v>
      </c>
      <c r="S98" s="188">
        <v>0</v>
      </c>
      <c r="T98" s="189">
        <v>3</v>
      </c>
      <c r="U98" s="190">
        <v>0</v>
      </c>
      <c r="V98" s="112">
        <f>Demografia!F98/'Pomoc społeczna'!T98</f>
        <v>1614.6666666666667</v>
      </c>
      <c r="W98" s="71">
        <v>36</v>
      </c>
      <c r="X98" s="153">
        <v>1</v>
      </c>
      <c r="Y98" s="156">
        <v>13</v>
      </c>
      <c r="Z98" s="70" t="str">
        <f t="shared" si="9"/>
        <v>TAK</v>
      </c>
      <c r="AA98" s="94">
        <v>6</v>
      </c>
      <c r="AB98" s="85">
        <f>AA98/Demografia!N98</f>
        <v>5.5865921787709499E-3</v>
      </c>
      <c r="AC98" s="157">
        <v>0</v>
      </c>
      <c r="AD98" s="71">
        <v>0</v>
      </c>
      <c r="AE98" s="70">
        <f t="shared" si="10"/>
        <v>0</v>
      </c>
      <c r="AF98" s="70">
        <v>0</v>
      </c>
      <c r="AG98" s="70">
        <v>0</v>
      </c>
      <c r="AH98" s="194" t="s">
        <v>690</v>
      </c>
      <c r="AI98" s="192" t="s">
        <v>690</v>
      </c>
      <c r="AJ98" s="193" t="s">
        <v>690</v>
      </c>
      <c r="AK98" s="193" t="s">
        <v>690</v>
      </c>
      <c r="AL98" s="193" t="s">
        <v>690</v>
      </c>
      <c r="AM98" s="93" t="s">
        <v>690</v>
      </c>
    </row>
    <row r="99" spans="1:39">
      <c r="A99" s="2">
        <v>96</v>
      </c>
      <c r="B99" s="70" t="s">
        <v>639</v>
      </c>
      <c r="C99" s="7" t="s">
        <v>120</v>
      </c>
      <c r="D99" s="4" t="s">
        <v>122</v>
      </c>
      <c r="E99" s="4" t="s">
        <v>17</v>
      </c>
      <c r="F99" s="70">
        <v>384</v>
      </c>
      <c r="G99" s="70">
        <v>164</v>
      </c>
      <c r="H99" s="188">
        <v>384</v>
      </c>
      <c r="I99" s="85">
        <f>H99/Demografia!F99</f>
        <v>5.6562085726911182E-2</v>
      </c>
      <c r="J99" s="85">
        <f t="shared" si="7"/>
        <v>3.6616950969009555E-3</v>
      </c>
      <c r="K99" s="85">
        <f t="shared" si="8"/>
        <v>4.2829896159809052E-3</v>
      </c>
      <c r="L99" s="186">
        <f>H99/Demografia!F99*1000</f>
        <v>56.562085726911185</v>
      </c>
      <c r="M99" s="188">
        <v>137</v>
      </c>
      <c r="N99" s="188">
        <v>158</v>
      </c>
      <c r="O99" s="188">
        <v>204</v>
      </c>
      <c r="P99" s="188">
        <v>73</v>
      </c>
      <c r="Q99" s="188">
        <v>88</v>
      </c>
      <c r="R99" s="188">
        <v>21</v>
      </c>
      <c r="S99" s="188">
        <v>0</v>
      </c>
      <c r="T99" s="189">
        <v>4</v>
      </c>
      <c r="U99" s="190">
        <v>0</v>
      </c>
      <c r="V99" s="112">
        <f>Demografia!F99/'Pomoc społeczna'!T99</f>
        <v>1697.25</v>
      </c>
      <c r="W99" s="71">
        <v>39.5</v>
      </c>
      <c r="X99" s="153">
        <v>1</v>
      </c>
      <c r="Y99" s="156">
        <v>11</v>
      </c>
      <c r="Z99" s="70" t="str">
        <f t="shared" si="9"/>
        <v>TAK</v>
      </c>
      <c r="AA99" s="94">
        <v>21</v>
      </c>
      <c r="AB99" s="85">
        <f>AA99/Demografia!N99</f>
        <v>1.3806706114398421E-2</v>
      </c>
      <c r="AC99" s="157">
        <v>0</v>
      </c>
      <c r="AD99" s="71">
        <v>0</v>
      </c>
      <c r="AE99" s="70">
        <f t="shared" si="10"/>
        <v>0</v>
      </c>
      <c r="AF99" s="70">
        <v>0</v>
      </c>
      <c r="AG99" s="70">
        <v>0</v>
      </c>
      <c r="AH99" s="195" t="s">
        <v>689</v>
      </c>
      <c r="AI99" s="192" t="s">
        <v>690</v>
      </c>
      <c r="AJ99" s="193" t="s">
        <v>690</v>
      </c>
      <c r="AK99" s="193" t="s">
        <v>690</v>
      </c>
      <c r="AL99" s="193" t="s">
        <v>690</v>
      </c>
      <c r="AM99" s="93" t="s">
        <v>690</v>
      </c>
    </row>
    <row r="100" spans="1:39">
      <c r="A100" s="2">
        <v>97</v>
      </c>
      <c r="B100" s="70" t="s">
        <v>640</v>
      </c>
      <c r="C100" s="7" t="s">
        <v>120</v>
      </c>
      <c r="D100" s="4" t="s">
        <v>123</v>
      </c>
      <c r="E100" s="4" t="s">
        <v>17</v>
      </c>
      <c r="F100" s="70">
        <v>305</v>
      </c>
      <c r="G100" s="70">
        <v>110</v>
      </c>
      <c r="H100" s="188">
        <v>305</v>
      </c>
      <c r="I100" s="85">
        <f>H100/Demografia!F100</f>
        <v>6.4021830394626361E-2</v>
      </c>
      <c r="J100" s="85">
        <f t="shared" ref="J100:J131" si="11">G100/$G$151</f>
        <v>2.4560150040189338E-3</v>
      </c>
      <c r="K100" s="85">
        <f t="shared" ref="K100:K131" si="12">F100/$F$151</f>
        <v>3.4018537314431667E-3</v>
      </c>
      <c r="L100" s="186">
        <f>H100/Demografia!F100*1000</f>
        <v>64.021830394626363</v>
      </c>
      <c r="M100" s="188">
        <v>97</v>
      </c>
      <c r="N100" s="188">
        <v>130</v>
      </c>
      <c r="O100" s="188">
        <v>52</v>
      </c>
      <c r="P100" s="188">
        <v>111</v>
      </c>
      <c r="Q100" s="188">
        <v>41</v>
      </c>
      <c r="R100" s="188">
        <v>6</v>
      </c>
      <c r="S100" s="188">
        <v>0</v>
      </c>
      <c r="T100" s="189">
        <v>3</v>
      </c>
      <c r="U100" s="190">
        <v>0</v>
      </c>
      <c r="V100" s="112">
        <f>Demografia!F100/'Pomoc społeczna'!T100</f>
        <v>1588</v>
      </c>
      <c r="W100" s="71">
        <v>29</v>
      </c>
      <c r="X100" s="153">
        <v>1</v>
      </c>
      <c r="Y100" s="156">
        <v>8</v>
      </c>
      <c r="Z100" s="70" t="str">
        <f t="shared" ref="Z100:Z131" si="13">IF(AA100&gt;0,"TAK","NIE")</f>
        <v>TAK</v>
      </c>
      <c r="AA100" s="94">
        <v>8</v>
      </c>
      <c r="AB100" s="85">
        <f>AA100/Demografia!N100</f>
        <v>8.2987551867219917E-3</v>
      </c>
      <c r="AC100" s="157">
        <v>0</v>
      </c>
      <c r="AD100" s="71">
        <v>9</v>
      </c>
      <c r="AE100" s="70">
        <f t="shared" si="10"/>
        <v>0</v>
      </c>
      <c r="AF100" s="70">
        <v>0</v>
      </c>
      <c r="AG100" s="70">
        <v>0</v>
      </c>
      <c r="AH100" s="195" t="s">
        <v>689</v>
      </c>
      <c r="AI100" s="192" t="s">
        <v>690</v>
      </c>
      <c r="AJ100" s="193" t="s">
        <v>690</v>
      </c>
      <c r="AK100" s="193" t="s">
        <v>690</v>
      </c>
      <c r="AL100" s="193" t="s">
        <v>690</v>
      </c>
      <c r="AM100" s="93" t="s">
        <v>689</v>
      </c>
    </row>
    <row r="101" spans="1:39">
      <c r="A101" s="2">
        <v>98</v>
      </c>
      <c r="B101" s="70" t="s">
        <v>641</v>
      </c>
      <c r="C101" s="7" t="s">
        <v>120</v>
      </c>
      <c r="D101" s="4" t="s">
        <v>124</v>
      </c>
      <c r="E101" s="4" t="s">
        <v>17</v>
      </c>
      <c r="F101" s="70">
        <v>330</v>
      </c>
      <c r="G101" s="70">
        <v>147</v>
      </c>
      <c r="H101" s="188">
        <v>330</v>
      </c>
      <c r="I101" s="85">
        <f>H101/Demografia!F101</f>
        <v>4.3199371645503339E-2</v>
      </c>
      <c r="J101" s="85">
        <f t="shared" si="11"/>
        <v>3.2821291417343933E-3</v>
      </c>
      <c r="K101" s="85">
        <f t="shared" si="12"/>
        <v>3.6806942012335901E-3</v>
      </c>
      <c r="L101" s="186">
        <f>H101/Demografia!F101*1000</f>
        <v>43.199371645503341</v>
      </c>
      <c r="M101" s="188">
        <v>203</v>
      </c>
      <c r="N101" s="188">
        <v>149</v>
      </c>
      <c r="O101" s="188">
        <v>194</v>
      </c>
      <c r="P101" s="188">
        <v>228</v>
      </c>
      <c r="Q101" s="188">
        <v>110</v>
      </c>
      <c r="R101" s="188">
        <v>30</v>
      </c>
      <c r="S101" s="188">
        <v>0</v>
      </c>
      <c r="T101" s="189">
        <v>5</v>
      </c>
      <c r="U101" s="190">
        <v>0</v>
      </c>
      <c r="V101" s="112">
        <f>Demografia!F101/'Pomoc społeczna'!T101</f>
        <v>1527.8</v>
      </c>
      <c r="W101" s="71">
        <v>66.2</v>
      </c>
      <c r="X101" s="153">
        <v>2</v>
      </c>
      <c r="Y101" s="156">
        <v>16</v>
      </c>
      <c r="Z101" s="70" t="str">
        <f t="shared" si="13"/>
        <v>TAK</v>
      </c>
      <c r="AA101" s="94">
        <v>16</v>
      </c>
      <c r="AB101" s="85">
        <f>AA101/Demografia!N101</f>
        <v>9.5522388059701493E-3</v>
      </c>
      <c r="AC101" s="157">
        <v>0</v>
      </c>
      <c r="AD101" s="71">
        <v>0</v>
      </c>
      <c r="AE101" s="70">
        <f t="shared" si="10"/>
        <v>0</v>
      </c>
      <c r="AF101" s="70">
        <v>0</v>
      </c>
      <c r="AG101" s="70">
        <v>0</v>
      </c>
      <c r="AH101" s="194" t="s">
        <v>690</v>
      </c>
      <c r="AI101" s="192" t="s">
        <v>689</v>
      </c>
      <c r="AJ101" s="193" t="s">
        <v>690</v>
      </c>
      <c r="AK101" s="193" t="s">
        <v>689</v>
      </c>
      <c r="AL101" s="193" t="s">
        <v>690</v>
      </c>
      <c r="AM101" s="93" t="s">
        <v>689</v>
      </c>
    </row>
    <row r="102" spans="1:39">
      <c r="A102" s="2">
        <v>99</v>
      </c>
      <c r="B102" s="70" t="s">
        <v>642</v>
      </c>
      <c r="C102" s="7" t="s">
        <v>120</v>
      </c>
      <c r="D102" s="4" t="s">
        <v>125</v>
      </c>
      <c r="E102" s="4" t="s">
        <v>17</v>
      </c>
      <c r="F102" s="70">
        <v>181</v>
      </c>
      <c r="G102" s="70">
        <v>70</v>
      </c>
      <c r="H102" s="188">
        <v>181</v>
      </c>
      <c r="I102" s="85">
        <f>H102/Demografia!F102</f>
        <v>4.4746600741656366E-2</v>
      </c>
      <c r="J102" s="85">
        <f t="shared" si="11"/>
        <v>1.5629186389211397E-3</v>
      </c>
      <c r="K102" s="85">
        <f t="shared" si="12"/>
        <v>2.0188050012826661E-3</v>
      </c>
      <c r="L102" s="186">
        <f>H102/Demografia!F102*1000</f>
        <v>44.746600741656366</v>
      </c>
      <c r="M102" s="188">
        <v>10</v>
      </c>
      <c r="N102" s="188">
        <v>51</v>
      </c>
      <c r="O102" s="188">
        <v>56</v>
      </c>
      <c r="P102" s="188">
        <v>43</v>
      </c>
      <c r="Q102" s="188">
        <v>31</v>
      </c>
      <c r="R102" s="188">
        <v>15</v>
      </c>
      <c r="S102" s="188">
        <v>0</v>
      </c>
      <c r="T102" s="189">
        <v>3</v>
      </c>
      <c r="U102" s="190">
        <v>0</v>
      </c>
      <c r="V102" s="112">
        <f>Demografia!F102/'Pomoc społeczna'!T102</f>
        <v>1348.3333333333333</v>
      </c>
      <c r="W102" s="71">
        <v>21</v>
      </c>
      <c r="X102" s="153">
        <v>1</v>
      </c>
      <c r="Y102" s="156">
        <v>14</v>
      </c>
      <c r="Z102" s="70" t="str">
        <f t="shared" si="13"/>
        <v>TAK</v>
      </c>
      <c r="AA102" s="94">
        <v>13</v>
      </c>
      <c r="AB102" s="85">
        <f>AA102/Demografia!N102</f>
        <v>1.5606242496998799E-2</v>
      </c>
      <c r="AC102" s="157">
        <v>0</v>
      </c>
      <c r="AD102" s="71">
        <v>0</v>
      </c>
      <c r="AE102" s="70">
        <f t="shared" si="10"/>
        <v>0</v>
      </c>
      <c r="AF102" s="70">
        <v>0</v>
      </c>
      <c r="AG102" s="70">
        <v>0</v>
      </c>
      <c r="AH102" s="194" t="s">
        <v>690</v>
      </c>
      <c r="AI102" s="192" t="s">
        <v>689</v>
      </c>
      <c r="AJ102" s="193" t="s">
        <v>690</v>
      </c>
      <c r="AK102" s="193" t="s">
        <v>689</v>
      </c>
      <c r="AL102" s="193" t="s">
        <v>690</v>
      </c>
      <c r="AM102" s="93" t="s">
        <v>690</v>
      </c>
    </row>
    <row r="103" spans="1:39" ht="24" customHeight="1">
      <c r="A103" s="2">
        <v>100</v>
      </c>
      <c r="B103" s="70" t="s">
        <v>643</v>
      </c>
      <c r="C103" s="7" t="s">
        <v>120</v>
      </c>
      <c r="D103" s="4" t="s">
        <v>126</v>
      </c>
      <c r="E103" s="4" t="s">
        <v>31</v>
      </c>
      <c r="F103" s="70">
        <v>512</v>
      </c>
      <c r="G103" s="70">
        <v>272</v>
      </c>
      <c r="H103" s="188">
        <v>512</v>
      </c>
      <c r="I103" s="85">
        <f>H103/Demografia!F103</f>
        <v>5.3651891438750918E-2</v>
      </c>
      <c r="J103" s="85">
        <f t="shared" si="11"/>
        <v>6.0730552826649999E-3</v>
      </c>
      <c r="K103" s="85">
        <f t="shared" si="12"/>
        <v>5.7106528213078734E-3</v>
      </c>
      <c r="L103" s="186">
        <f>H103/Demografia!F103*1000</f>
        <v>53.651891438750916</v>
      </c>
      <c r="M103" s="188">
        <v>383</v>
      </c>
      <c r="N103" s="188">
        <v>280</v>
      </c>
      <c r="O103" s="188">
        <v>299</v>
      </c>
      <c r="P103" s="188">
        <v>170</v>
      </c>
      <c r="Q103" s="188">
        <v>61</v>
      </c>
      <c r="R103" s="188">
        <v>68</v>
      </c>
      <c r="S103" s="188">
        <v>4</v>
      </c>
      <c r="T103" s="189">
        <v>3</v>
      </c>
      <c r="U103" s="190">
        <v>0</v>
      </c>
      <c r="V103" s="112">
        <f>Demografia!F103/'Pomoc społeczna'!T103</f>
        <v>3181</v>
      </c>
      <c r="W103" s="71">
        <v>43</v>
      </c>
      <c r="X103" s="153">
        <v>1</v>
      </c>
      <c r="Y103" s="156">
        <v>16</v>
      </c>
      <c r="Z103" s="70" t="str">
        <f t="shared" si="13"/>
        <v>TAK</v>
      </c>
      <c r="AA103" s="94">
        <v>71</v>
      </c>
      <c r="AB103" s="85">
        <f>AA103/Demografia!N103</f>
        <v>3.093681917211329E-2</v>
      </c>
      <c r="AC103" s="157">
        <v>32</v>
      </c>
      <c r="AD103" s="71">
        <v>20</v>
      </c>
      <c r="AE103" s="70">
        <f t="shared" si="10"/>
        <v>23</v>
      </c>
      <c r="AF103" s="70">
        <v>23</v>
      </c>
      <c r="AG103" s="70">
        <v>0</v>
      </c>
      <c r="AH103" s="191" t="s">
        <v>689</v>
      </c>
      <c r="AI103" s="192" t="s">
        <v>690</v>
      </c>
      <c r="AJ103" s="193" t="s">
        <v>690</v>
      </c>
      <c r="AK103" s="193" t="s">
        <v>690</v>
      </c>
      <c r="AL103" s="193" t="s">
        <v>690</v>
      </c>
      <c r="AM103" s="93" t="s">
        <v>689</v>
      </c>
    </row>
    <row r="104" spans="1:39">
      <c r="A104" s="2">
        <v>101</v>
      </c>
      <c r="B104" s="70" t="s">
        <v>644</v>
      </c>
      <c r="C104" s="7" t="s">
        <v>120</v>
      </c>
      <c r="D104" s="4" t="s">
        <v>127</v>
      </c>
      <c r="E104" s="4" t="s">
        <v>17</v>
      </c>
      <c r="F104" s="70">
        <v>190</v>
      </c>
      <c r="G104" s="70">
        <v>93</v>
      </c>
      <c r="H104" s="188">
        <v>190</v>
      </c>
      <c r="I104" s="85">
        <f>H104/Demografia!F104</f>
        <v>3.5270094672359385E-2</v>
      </c>
      <c r="J104" s="85">
        <f t="shared" si="11"/>
        <v>2.0764490488523711E-3</v>
      </c>
      <c r="K104" s="85">
        <f t="shared" si="12"/>
        <v>2.1191875704072187E-3</v>
      </c>
      <c r="L104" s="186">
        <f>H104/Demografia!F104*1000</f>
        <v>35.270094672359384</v>
      </c>
      <c r="M104" s="188">
        <v>50</v>
      </c>
      <c r="N104" s="188">
        <v>69</v>
      </c>
      <c r="O104" s="188">
        <v>82</v>
      </c>
      <c r="P104" s="188">
        <v>91</v>
      </c>
      <c r="Q104" s="188">
        <v>59</v>
      </c>
      <c r="R104" s="188">
        <v>22</v>
      </c>
      <c r="S104" s="188">
        <v>0</v>
      </c>
      <c r="T104" s="189">
        <v>3</v>
      </c>
      <c r="U104" s="190">
        <v>0</v>
      </c>
      <c r="V104" s="112">
        <f>Demografia!F104/'Pomoc społeczna'!T104</f>
        <v>1795.6666666666667</v>
      </c>
      <c r="W104" s="71">
        <v>47.666666666666664</v>
      </c>
      <c r="X104" s="153">
        <v>1</v>
      </c>
      <c r="Y104" s="156">
        <v>14</v>
      </c>
      <c r="Z104" s="70" t="str">
        <f t="shared" si="13"/>
        <v>TAK</v>
      </c>
      <c r="AA104" s="94">
        <v>31</v>
      </c>
      <c r="AB104" s="85">
        <f>AA104/Demografia!N104</f>
        <v>2.6271186440677965E-2</v>
      </c>
      <c r="AC104" s="157">
        <v>0</v>
      </c>
      <c r="AD104" s="71">
        <v>0</v>
      </c>
      <c r="AE104" s="70">
        <f t="shared" si="10"/>
        <v>0</v>
      </c>
      <c r="AF104" s="70">
        <v>0</v>
      </c>
      <c r="AG104" s="70">
        <v>0</v>
      </c>
      <c r="AH104" s="194" t="s">
        <v>690</v>
      </c>
      <c r="AI104" s="192" t="s">
        <v>690</v>
      </c>
      <c r="AJ104" s="193" t="s">
        <v>690</v>
      </c>
      <c r="AK104" s="193" t="s">
        <v>690</v>
      </c>
      <c r="AL104" s="193" t="s">
        <v>690</v>
      </c>
      <c r="AM104" s="93" t="s">
        <v>689</v>
      </c>
    </row>
    <row r="105" spans="1:39" ht="25.5" customHeight="1">
      <c r="A105" s="2">
        <v>102</v>
      </c>
      <c r="B105" s="70" t="s">
        <v>645</v>
      </c>
      <c r="C105" s="7" t="s">
        <v>120</v>
      </c>
      <c r="D105" s="4" t="s">
        <v>128</v>
      </c>
      <c r="E105" s="4" t="s">
        <v>31</v>
      </c>
      <c r="F105" s="70">
        <v>336</v>
      </c>
      <c r="G105" s="70">
        <v>181</v>
      </c>
      <c r="H105" s="188">
        <v>336</v>
      </c>
      <c r="I105" s="85">
        <f>H105/Demografia!F105</f>
        <v>3.6701256144183507E-2</v>
      </c>
      <c r="J105" s="85">
        <f t="shared" si="11"/>
        <v>4.0412610520675178E-3</v>
      </c>
      <c r="K105" s="85">
        <f t="shared" si="12"/>
        <v>3.747615913983292E-3</v>
      </c>
      <c r="L105" s="186">
        <f>H105/Demografia!F105*1000</f>
        <v>36.70125614418351</v>
      </c>
      <c r="M105" s="188">
        <v>188</v>
      </c>
      <c r="N105" s="188">
        <v>94</v>
      </c>
      <c r="O105" s="188">
        <v>210</v>
      </c>
      <c r="P105" s="188">
        <v>78</v>
      </c>
      <c r="Q105" s="188">
        <v>67</v>
      </c>
      <c r="R105" s="188">
        <v>5</v>
      </c>
      <c r="S105" s="188">
        <v>1</v>
      </c>
      <c r="T105" s="189">
        <v>6</v>
      </c>
      <c r="U105" s="190">
        <v>0</v>
      </c>
      <c r="V105" s="112">
        <f>Demografia!F105/'Pomoc społeczna'!T105</f>
        <v>1525.8333333333333</v>
      </c>
      <c r="W105" s="71">
        <v>31.5</v>
      </c>
      <c r="X105" s="153">
        <v>2</v>
      </c>
      <c r="Y105" s="156">
        <v>18</v>
      </c>
      <c r="Z105" s="70" t="str">
        <f t="shared" si="13"/>
        <v>TAK</v>
      </c>
      <c r="AA105" s="94">
        <v>30</v>
      </c>
      <c r="AB105" s="85">
        <f>AA105/Demografia!N105</f>
        <v>1.4556040756914119E-2</v>
      </c>
      <c r="AC105" s="157">
        <v>10</v>
      </c>
      <c r="AD105" s="71">
        <v>0</v>
      </c>
      <c r="AE105" s="70">
        <f t="shared" si="10"/>
        <v>0</v>
      </c>
      <c r="AF105" s="70">
        <v>0</v>
      </c>
      <c r="AG105" s="70">
        <v>0</v>
      </c>
      <c r="AH105" s="194" t="s">
        <v>690</v>
      </c>
      <c r="AI105" s="192" t="s">
        <v>690</v>
      </c>
      <c r="AJ105" s="193" t="s">
        <v>690</v>
      </c>
      <c r="AK105" s="193" t="s">
        <v>690</v>
      </c>
      <c r="AL105" s="193" t="s">
        <v>690</v>
      </c>
      <c r="AM105" s="93" t="s">
        <v>689</v>
      </c>
    </row>
    <row r="106" spans="1:39" ht="24" customHeight="1">
      <c r="A106" s="2">
        <v>103</v>
      </c>
      <c r="B106" s="70" t="s">
        <v>646</v>
      </c>
      <c r="C106" s="7" t="s">
        <v>120</v>
      </c>
      <c r="D106" s="4" t="s">
        <v>129</v>
      </c>
      <c r="E106" s="4" t="s">
        <v>31</v>
      </c>
      <c r="F106" s="70">
        <v>1957</v>
      </c>
      <c r="G106" s="70">
        <v>1024</v>
      </c>
      <c r="H106" s="188">
        <v>1957</v>
      </c>
      <c r="I106" s="85">
        <f>H106/Demografia!F106</f>
        <v>5.9909385905834812E-2</v>
      </c>
      <c r="J106" s="85">
        <f t="shared" si="11"/>
        <v>2.2863266946503528E-2</v>
      </c>
      <c r="K106" s="85">
        <f t="shared" si="12"/>
        <v>2.1827631975194352E-2</v>
      </c>
      <c r="L106" s="186">
        <f>H106/Demografia!F106*1000</f>
        <v>59.90938590583481</v>
      </c>
      <c r="M106" s="188">
        <v>1043</v>
      </c>
      <c r="N106" s="188">
        <v>874</v>
      </c>
      <c r="O106" s="188">
        <v>957</v>
      </c>
      <c r="P106" s="188">
        <v>957</v>
      </c>
      <c r="Q106" s="188">
        <v>674</v>
      </c>
      <c r="R106" s="188">
        <v>163</v>
      </c>
      <c r="S106" s="188">
        <v>92</v>
      </c>
      <c r="T106" s="189">
        <v>22</v>
      </c>
      <c r="U106" s="190">
        <v>5</v>
      </c>
      <c r="V106" s="112">
        <f>Demografia!F106/'Pomoc społeczna'!T106</f>
        <v>1484.8181818181818</v>
      </c>
      <c r="W106" s="71">
        <v>34.727272727272727</v>
      </c>
      <c r="X106" s="153">
        <v>4</v>
      </c>
      <c r="Y106" s="156">
        <v>47</v>
      </c>
      <c r="Z106" s="70" t="str">
        <f t="shared" si="13"/>
        <v>TAK</v>
      </c>
      <c r="AA106" s="94">
        <v>184</v>
      </c>
      <c r="AB106" s="85">
        <f>AA106/Demografia!N106</f>
        <v>2.318256268111377E-2</v>
      </c>
      <c r="AC106" s="157">
        <v>0</v>
      </c>
      <c r="AD106" s="71">
        <v>45</v>
      </c>
      <c r="AE106" s="70">
        <f t="shared" si="10"/>
        <v>20</v>
      </c>
      <c r="AF106" s="70">
        <v>20</v>
      </c>
      <c r="AG106" s="70">
        <v>0</v>
      </c>
      <c r="AH106" s="198" t="s">
        <v>689</v>
      </c>
      <c r="AI106" s="192" t="s">
        <v>690</v>
      </c>
      <c r="AJ106" s="193" t="s">
        <v>690</v>
      </c>
      <c r="AK106" s="193" t="s">
        <v>690</v>
      </c>
      <c r="AL106" s="193" t="s">
        <v>690</v>
      </c>
      <c r="AM106" s="93" t="s">
        <v>689</v>
      </c>
    </row>
    <row r="107" spans="1:39">
      <c r="A107" s="2">
        <v>104</v>
      </c>
      <c r="B107" s="70" t="s">
        <v>647</v>
      </c>
      <c r="C107" s="7" t="s">
        <v>120</v>
      </c>
      <c r="D107" s="4" t="s">
        <v>130</v>
      </c>
      <c r="E107" s="4" t="s">
        <v>17</v>
      </c>
      <c r="F107" s="70">
        <v>97</v>
      </c>
      <c r="G107" s="70">
        <v>44</v>
      </c>
      <c r="H107" s="188">
        <v>97</v>
      </c>
      <c r="I107" s="85">
        <f>H107/Demografia!F107</f>
        <v>2.7666856816885341E-2</v>
      </c>
      <c r="J107" s="85">
        <f t="shared" si="11"/>
        <v>9.8240600160757335E-4</v>
      </c>
      <c r="K107" s="85">
        <f t="shared" si="12"/>
        <v>1.0819010227868433E-3</v>
      </c>
      <c r="L107" s="186">
        <f>H107/Demografia!F107*1000</f>
        <v>27.666856816885339</v>
      </c>
      <c r="M107" s="188">
        <v>51</v>
      </c>
      <c r="N107" s="188">
        <v>18</v>
      </c>
      <c r="O107" s="188">
        <v>63</v>
      </c>
      <c r="P107" s="188">
        <v>73</v>
      </c>
      <c r="Q107" s="188">
        <v>19</v>
      </c>
      <c r="R107" s="188">
        <v>4</v>
      </c>
      <c r="S107" s="188">
        <v>0</v>
      </c>
      <c r="T107" s="189">
        <v>2</v>
      </c>
      <c r="U107" s="190">
        <v>0</v>
      </c>
      <c r="V107" s="112">
        <f>Demografia!F107/'Pomoc społeczna'!T107</f>
        <v>1753</v>
      </c>
      <c r="W107" s="71">
        <v>64.5</v>
      </c>
      <c r="X107" s="153">
        <v>2</v>
      </c>
      <c r="Y107" s="156">
        <v>10</v>
      </c>
      <c r="Z107" s="70" t="str">
        <f t="shared" si="13"/>
        <v>TAK</v>
      </c>
      <c r="AA107" s="94">
        <v>2</v>
      </c>
      <c r="AB107" s="85">
        <f>AA107/Demografia!N107</f>
        <v>2.7972027972027972E-3</v>
      </c>
      <c r="AC107" s="157">
        <v>0</v>
      </c>
      <c r="AD107" s="71">
        <v>0</v>
      </c>
      <c r="AE107" s="70">
        <f t="shared" si="10"/>
        <v>0</v>
      </c>
      <c r="AF107" s="70">
        <v>0</v>
      </c>
      <c r="AG107" s="70">
        <v>0</v>
      </c>
      <c r="AH107" s="194" t="s">
        <v>690</v>
      </c>
      <c r="AI107" s="192" t="s">
        <v>690</v>
      </c>
      <c r="AJ107" s="193" t="s">
        <v>690</v>
      </c>
      <c r="AK107" s="193" t="s">
        <v>690</v>
      </c>
      <c r="AL107" s="193" t="s">
        <v>690</v>
      </c>
      <c r="AM107" s="93" t="s">
        <v>689</v>
      </c>
    </row>
    <row r="108" spans="1:39">
      <c r="A108" s="2">
        <v>105</v>
      </c>
      <c r="B108" s="70" t="s">
        <v>648</v>
      </c>
      <c r="C108" s="7" t="s">
        <v>120</v>
      </c>
      <c r="D108" s="4" t="s">
        <v>131</v>
      </c>
      <c r="E108" s="4" t="s">
        <v>17</v>
      </c>
      <c r="F108" s="70">
        <v>492</v>
      </c>
      <c r="G108" s="70">
        <v>212</v>
      </c>
      <c r="H108" s="188">
        <v>492</v>
      </c>
      <c r="I108" s="85">
        <f>H108/Demografia!F108</f>
        <v>8.1727574750830562E-2</v>
      </c>
      <c r="J108" s="85">
        <f t="shared" si="11"/>
        <v>4.7334107350183088E-3</v>
      </c>
      <c r="K108" s="85">
        <f t="shared" si="12"/>
        <v>5.4875804454755346E-3</v>
      </c>
      <c r="L108" s="186">
        <f>H108/Demografia!F108*1000</f>
        <v>81.727574750830556</v>
      </c>
      <c r="M108" s="188">
        <v>356</v>
      </c>
      <c r="N108" s="188">
        <v>161</v>
      </c>
      <c r="O108" s="188">
        <v>107</v>
      </c>
      <c r="P108" s="188">
        <v>52</v>
      </c>
      <c r="Q108" s="188">
        <v>137</v>
      </c>
      <c r="R108" s="188">
        <v>1</v>
      </c>
      <c r="S108" s="188">
        <v>0</v>
      </c>
      <c r="T108" s="189">
        <v>3</v>
      </c>
      <c r="U108" s="190">
        <v>3</v>
      </c>
      <c r="V108" s="112">
        <f>Demografia!F108/'Pomoc społeczna'!T108</f>
        <v>2006.6666666666667</v>
      </c>
      <c r="W108" s="71">
        <v>40</v>
      </c>
      <c r="X108" s="153">
        <v>2</v>
      </c>
      <c r="Y108" s="156">
        <v>15</v>
      </c>
      <c r="Z108" s="70" t="str">
        <f t="shared" si="13"/>
        <v>TAK</v>
      </c>
      <c r="AA108" s="94">
        <v>29</v>
      </c>
      <c r="AB108" s="85">
        <f>AA108/Demografia!N108</f>
        <v>2.2324865280985373E-2</v>
      </c>
      <c r="AC108" s="157">
        <v>11</v>
      </c>
      <c r="AD108" s="71">
        <v>0</v>
      </c>
      <c r="AE108" s="70">
        <f t="shared" si="10"/>
        <v>0</v>
      </c>
      <c r="AF108" s="70">
        <v>0</v>
      </c>
      <c r="AG108" s="70">
        <v>0</v>
      </c>
      <c r="AH108" s="191" t="s">
        <v>690</v>
      </c>
      <c r="AI108" s="192" t="s">
        <v>690</v>
      </c>
      <c r="AJ108" s="193" t="s">
        <v>690</v>
      </c>
      <c r="AK108" s="193" t="s">
        <v>690</v>
      </c>
      <c r="AL108" s="193" t="s">
        <v>690</v>
      </c>
      <c r="AM108" s="93" t="s">
        <v>689</v>
      </c>
    </row>
    <row r="109" spans="1:39">
      <c r="A109" s="2">
        <v>106</v>
      </c>
      <c r="B109" s="70" t="s">
        <v>649</v>
      </c>
      <c r="C109" s="7" t="s">
        <v>132</v>
      </c>
      <c r="D109" s="4" t="s">
        <v>133</v>
      </c>
      <c r="E109" s="4" t="s">
        <v>16</v>
      </c>
      <c r="F109" s="70">
        <v>413</v>
      </c>
      <c r="G109" s="70">
        <v>211</v>
      </c>
      <c r="H109" s="188">
        <v>413</v>
      </c>
      <c r="I109" s="85">
        <f>H109/Demografia!F109</f>
        <v>3.0511229314420803E-2</v>
      </c>
      <c r="J109" s="85">
        <f t="shared" si="11"/>
        <v>4.7110833258908634E-3</v>
      </c>
      <c r="K109" s="85">
        <f t="shared" si="12"/>
        <v>4.6064445609377965E-3</v>
      </c>
      <c r="L109" s="186">
        <f>H109/Demografia!F109*1000</f>
        <v>30.511229314420802</v>
      </c>
      <c r="M109" s="188">
        <v>265</v>
      </c>
      <c r="N109" s="188">
        <v>225</v>
      </c>
      <c r="O109" s="188">
        <v>138</v>
      </c>
      <c r="P109" s="188">
        <v>176</v>
      </c>
      <c r="Q109" s="188">
        <v>28</v>
      </c>
      <c r="R109" s="188">
        <v>17</v>
      </c>
      <c r="S109" s="188">
        <v>9</v>
      </c>
      <c r="T109" s="189">
        <v>7</v>
      </c>
      <c r="U109" s="190">
        <v>0</v>
      </c>
      <c r="V109" s="112">
        <f>Demografia!F109/'Pomoc społeczna'!T109</f>
        <v>1933.7142857142858</v>
      </c>
      <c r="W109" s="71">
        <v>19.857142857142858</v>
      </c>
      <c r="X109" s="153">
        <v>1</v>
      </c>
      <c r="Y109" s="156">
        <v>16</v>
      </c>
      <c r="Z109" s="70" t="str">
        <f t="shared" si="13"/>
        <v>TAK</v>
      </c>
      <c r="AA109" s="94">
        <v>40</v>
      </c>
      <c r="AB109" s="85">
        <f>AA109/Demografia!N109</f>
        <v>1.2690355329949238E-2</v>
      </c>
      <c r="AC109" s="157">
        <v>0</v>
      </c>
      <c r="AD109" s="71">
        <v>22</v>
      </c>
      <c r="AE109" s="70">
        <f t="shared" si="10"/>
        <v>13</v>
      </c>
      <c r="AF109" s="70">
        <v>13</v>
      </c>
      <c r="AG109" s="70">
        <v>0</v>
      </c>
      <c r="AH109" s="191" t="s">
        <v>689</v>
      </c>
      <c r="AI109" s="192" t="s">
        <v>690</v>
      </c>
      <c r="AJ109" s="193" t="s">
        <v>690</v>
      </c>
      <c r="AK109" s="193" t="s">
        <v>690</v>
      </c>
      <c r="AL109" s="193" t="s">
        <v>690</v>
      </c>
      <c r="AM109" s="93" t="s">
        <v>689</v>
      </c>
    </row>
    <row r="110" spans="1:39">
      <c r="A110" s="2">
        <v>107</v>
      </c>
      <c r="B110" s="70" t="s">
        <v>650</v>
      </c>
      <c r="C110" s="7" t="s">
        <v>132</v>
      </c>
      <c r="D110" s="4" t="s">
        <v>133</v>
      </c>
      <c r="E110" s="4" t="s">
        <v>17</v>
      </c>
      <c r="F110" s="70">
        <v>356</v>
      </c>
      <c r="G110" s="70">
        <v>121</v>
      </c>
      <c r="H110" s="188">
        <v>356</v>
      </c>
      <c r="I110" s="85">
        <f>H110/Demografia!F110</f>
        <v>3.7892496008515165E-2</v>
      </c>
      <c r="J110" s="85">
        <f t="shared" si="11"/>
        <v>2.7016165044208272E-3</v>
      </c>
      <c r="K110" s="85">
        <f t="shared" si="12"/>
        <v>3.9706882898156307E-3</v>
      </c>
      <c r="L110" s="186">
        <f>H110/Demografia!F110*1000</f>
        <v>37.892496008515167</v>
      </c>
      <c r="M110" s="188">
        <v>106</v>
      </c>
      <c r="N110" s="188">
        <v>166</v>
      </c>
      <c r="O110" s="188">
        <v>92</v>
      </c>
      <c r="P110" s="188">
        <v>125</v>
      </c>
      <c r="Q110" s="188">
        <v>153</v>
      </c>
      <c r="R110" s="188">
        <v>10</v>
      </c>
      <c r="S110" s="188">
        <v>0</v>
      </c>
      <c r="T110" s="189">
        <v>4</v>
      </c>
      <c r="U110" s="190">
        <v>0</v>
      </c>
      <c r="V110" s="112">
        <f>Demografia!F110/'Pomoc społeczna'!T110</f>
        <v>2348.75</v>
      </c>
      <c r="W110" s="71">
        <v>33.25</v>
      </c>
      <c r="X110" s="153">
        <v>1</v>
      </c>
      <c r="Y110" s="156">
        <v>14</v>
      </c>
      <c r="Z110" s="70" t="str">
        <f t="shared" si="13"/>
        <v>NIE</v>
      </c>
      <c r="AA110" s="94">
        <v>0</v>
      </c>
      <c r="AB110" s="85">
        <f>AA110/Demografia!N110</f>
        <v>0</v>
      </c>
      <c r="AC110" s="157">
        <v>0</v>
      </c>
      <c r="AD110" s="71">
        <v>44</v>
      </c>
      <c r="AE110" s="70">
        <f t="shared" si="10"/>
        <v>17</v>
      </c>
      <c r="AF110" s="70">
        <v>17</v>
      </c>
      <c r="AG110" s="70">
        <v>0</v>
      </c>
      <c r="AH110" s="191" t="s">
        <v>689</v>
      </c>
      <c r="AI110" s="192" t="s">
        <v>690</v>
      </c>
      <c r="AJ110" s="193" t="s">
        <v>690</v>
      </c>
      <c r="AK110" s="193" t="s">
        <v>690</v>
      </c>
      <c r="AL110" s="193" t="s">
        <v>690</v>
      </c>
      <c r="AM110" s="93" t="s">
        <v>690</v>
      </c>
    </row>
    <row r="111" spans="1:39">
      <c r="A111" s="2">
        <v>108</v>
      </c>
      <c r="B111" s="70" t="s">
        <v>651</v>
      </c>
      <c r="C111" s="7" t="s">
        <v>132</v>
      </c>
      <c r="D111" s="4" t="s">
        <v>134</v>
      </c>
      <c r="E111" s="4" t="s">
        <v>17</v>
      </c>
      <c r="F111" s="70">
        <v>666</v>
      </c>
      <c r="G111" s="70">
        <v>215</v>
      </c>
      <c r="H111" s="188">
        <v>666</v>
      </c>
      <c r="I111" s="85">
        <f>H111/Demografia!F111</f>
        <v>7.5313807531380755E-2</v>
      </c>
      <c r="J111" s="85">
        <f t="shared" si="11"/>
        <v>4.8003929624006432E-3</v>
      </c>
      <c r="K111" s="85">
        <f t="shared" si="12"/>
        <v>7.4283101152168825E-3</v>
      </c>
      <c r="L111" s="186">
        <f>H111/Demografia!F111*1000</f>
        <v>75.31380753138076</v>
      </c>
      <c r="M111" s="188">
        <v>340</v>
      </c>
      <c r="N111" s="188">
        <v>375</v>
      </c>
      <c r="O111" s="188">
        <v>205</v>
      </c>
      <c r="P111" s="188">
        <v>167</v>
      </c>
      <c r="Q111" s="188">
        <v>251</v>
      </c>
      <c r="R111" s="188">
        <v>37</v>
      </c>
      <c r="S111" s="188">
        <v>0</v>
      </c>
      <c r="T111" s="189">
        <v>4</v>
      </c>
      <c r="U111" s="190">
        <v>0</v>
      </c>
      <c r="V111" s="112">
        <f>Demografia!F111/'Pomoc społeczna'!T111</f>
        <v>2210.75</v>
      </c>
      <c r="W111" s="71">
        <v>98.5</v>
      </c>
      <c r="X111" s="153">
        <v>4</v>
      </c>
      <c r="Y111" s="156">
        <v>17</v>
      </c>
      <c r="Z111" s="70" t="str">
        <f t="shared" si="13"/>
        <v>TAK</v>
      </c>
      <c r="AA111" s="94">
        <v>16</v>
      </c>
      <c r="AB111" s="85">
        <f>AA111/Demografia!N111</f>
        <v>9.6560048280024142E-3</v>
      </c>
      <c r="AC111" s="157">
        <v>0</v>
      </c>
      <c r="AD111" s="71">
        <v>12</v>
      </c>
      <c r="AE111" s="70">
        <f t="shared" si="10"/>
        <v>0</v>
      </c>
      <c r="AF111" s="70">
        <v>0</v>
      </c>
      <c r="AG111" s="70">
        <v>0</v>
      </c>
      <c r="AH111" s="191" t="s">
        <v>689</v>
      </c>
      <c r="AI111" s="192" t="s">
        <v>689</v>
      </c>
      <c r="AJ111" s="193" t="s">
        <v>689</v>
      </c>
      <c r="AK111" s="193" t="s">
        <v>689</v>
      </c>
      <c r="AL111" s="193" t="s">
        <v>689</v>
      </c>
      <c r="AM111" s="93" t="s">
        <v>689</v>
      </c>
    </row>
    <row r="112" spans="1:39">
      <c r="A112" s="2">
        <v>109</v>
      </c>
      <c r="B112" s="70" t="s">
        <v>652</v>
      </c>
      <c r="C112" s="7" t="s">
        <v>132</v>
      </c>
      <c r="D112" s="4" t="s">
        <v>135</v>
      </c>
      <c r="E112" s="4" t="s">
        <v>17</v>
      </c>
      <c r="F112" s="70">
        <v>602</v>
      </c>
      <c r="G112" s="70">
        <v>312</v>
      </c>
      <c r="H112" s="188">
        <v>602</v>
      </c>
      <c r="I112" s="85">
        <f>H112/Demografia!F112</f>
        <v>2.8249648052557485E-2</v>
      </c>
      <c r="J112" s="85">
        <f t="shared" si="11"/>
        <v>6.9661516477627933E-3</v>
      </c>
      <c r="K112" s="85">
        <f t="shared" si="12"/>
        <v>6.7144785125533976E-3</v>
      </c>
      <c r="L112" s="186">
        <f>H112/Demografia!F112*1000</f>
        <v>28.249648052557486</v>
      </c>
      <c r="M112" s="188">
        <v>176</v>
      </c>
      <c r="N112" s="188">
        <v>124</v>
      </c>
      <c r="O112" s="188">
        <v>261</v>
      </c>
      <c r="P112" s="188">
        <v>345</v>
      </c>
      <c r="Q112" s="188">
        <v>65</v>
      </c>
      <c r="R112" s="188">
        <v>21</v>
      </c>
      <c r="S112" s="188">
        <v>4</v>
      </c>
      <c r="T112" s="189">
        <v>11</v>
      </c>
      <c r="U112" s="190">
        <v>0</v>
      </c>
      <c r="V112" s="112">
        <f>Demografia!F112/'Pomoc społeczna'!T112</f>
        <v>1937.2727272727273</v>
      </c>
      <c r="W112" s="71">
        <v>34.363636363636367</v>
      </c>
      <c r="X112" s="153">
        <v>4</v>
      </c>
      <c r="Y112" s="156">
        <v>43</v>
      </c>
      <c r="Z112" s="70" t="str">
        <f t="shared" si="13"/>
        <v>TAK</v>
      </c>
      <c r="AA112" s="94">
        <v>78</v>
      </c>
      <c r="AB112" s="85">
        <f>AA112/Demografia!N112</f>
        <v>2.0056569812291078E-2</v>
      </c>
      <c r="AC112" s="157">
        <v>43</v>
      </c>
      <c r="AD112" s="71">
        <v>10</v>
      </c>
      <c r="AE112" s="70">
        <f t="shared" si="10"/>
        <v>17</v>
      </c>
      <c r="AF112" s="70">
        <v>17</v>
      </c>
      <c r="AG112" s="70">
        <v>0</v>
      </c>
      <c r="AH112" s="191" t="s">
        <v>689</v>
      </c>
      <c r="AI112" s="192" t="s">
        <v>689</v>
      </c>
      <c r="AJ112" s="193" t="s">
        <v>690</v>
      </c>
      <c r="AK112" s="193" t="s">
        <v>689</v>
      </c>
      <c r="AL112" s="193" t="s">
        <v>690</v>
      </c>
      <c r="AM112" s="93" t="s">
        <v>689</v>
      </c>
    </row>
    <row r="113" spans="1:39">
      <c r="A113" s="2">
        <v>110</v>
      </c>
      <c r="B113" s="70" t="s">
        <v>653</v>
      </c>
      <c r="C113" s="7" t="s">
        <v>132</v>
      </c>
      <c r="D113" s="4" t="s">
        <v>136</v>
      </c>
      <c r="E113" s="4" t="s">
        <v>17</v>
      </c>
      <c r="F113" s="70">
        <v>228</v>
      </c>
      <c r="G113" s="70">
        <v>76</v>
      </c>
      <c r="H113" s="188">
        <v>228</v>
      </c>
      <c r="I113" s="85">
        <f>H113/Demografia!F113</f>
        <v>2.7633014180099381E-2</v>
      </c>
      <c r="J113" s="85">
        <f t="shared" si="11"/>
        <v>1.6968830936858086E-3</v>
      </c>
      <c r="K113" s="85">
        <f t="shared" si="12"/>
        <v>2.5430250844886621E-3</v>
      </c>
      <c r="L113" s="186">
        <f>H113/Demografia!F113*1000</f>
        <v>27.63301418009938</v>
      </c>
      <c r="M113" s="188">
        <v>74</v>
      </c>
      <c r="N113" s="188">
        <v>77</v>
      </c>
      <c r="O113" s="188">
        <v>97</v>
      </c>
      <c r="P113" s="188">
        <v>121</v>
      </c>
      <c r="Q113" s="188">
        <v>60</v>
      </c>
      <c r="R113" s="188">
        <v>2</v>
      </c>
      <c r="S113" s="188">
        <v>0</v>
      </c>
      <c r="T113" s="189">
        <v>4</v>
      </c>
      <c r="U113" s="190">
        <v>0</v>
      </c>
      <c r="V113" s="112">
        <f>Demografia!F113/'Pomoc społeczna'!T113</f>
        <v>2062.75</v>
      </c>
      <c r="W113" s="71">
        <v>24</v>
      </c>
      <c r="X113" s="153">
        <v>1</v>
      </c>
      <c r="Y113" s="156">
        <v>8</v>
      </c>
      <c r="Z113" s="70" t="str">
        <f t="shared" si="13"/>
        <v>NIE</v>
      </c>
      <c r="AA113" s="94">
        <v>0</v>
      </c>
      <c r="AB113" s="85">
        <f>AA113/Demografia!N113</f>
        <v>0</v>
      </c>
      <c r="AC113" s="157">
        <v>0</v>
      </c>
      <c r="AD113" s="71">
        <v>10</v>
      </c>
      <c r="AE113" s="70">
        <f t="shared" si="10"/>
        <v>3</v>
      </c>
      <c r="AF113" s="70">
        <v>0</v>
      </c>
      <c r="AG113" s="70">
        <v>3</v>
      </c>
      <c r="AH113" s="191" t="s">
        <v>689</v>
      </c>
      <c r="AI113" s="192" t="s">
        <v>690</v>
      </c>
      <c r="AJ113" s="193" t="s">
        <v>690</v>
      </c>
      <c r="AK113" s="193" t="s">
        <v>690</v>
      </c>
      <c r="AL113" s="193" t="s">
        <v>690</v>
      </c>
      <c r="AM113" s="93" t="s">
        <v>690</v>
      </c>
    </row>
    <row r="114" spans="1:39">
      <c r="A114" s="2">
        <v>111</v>
      </c>
      <c r="B114" s="70" t="s">
        <v>654</v>
      </c>
      <c r="C114" s="7" t="s">
        <v>132</v>
      </c>
      <c r="D114" s="4" t="s">
        <v>137</v>
      </c>
      <c r="E114" s="4" t="s">
        <v>17</v>
      </c>
      <c r="F114" s="70">
        <v>428</v>
      </c>
      <c r="G114" s="70">
        <v>157</v>
      </c>
      <c r="H114" s="188">
        <v>428</v>
      </c>
      <c r="I114" s="85">
        <f>H114/Demografia!F114</f>
        <v>3.8789197027369944E-2</v>
      </c>
      <c r="J114" s="85">
        <f t="shared" si="11"/>
        <v>3.5054032330088416E-3</v>
      </c>
      <c r="K114" s="85">
        <f t="shared" si="12"/>
        <v>4.7737488428120506E-3</v>
      </c>
      <c r="L114" s="186">
        <f>H114/Demografia!F114*1000</f>
        <v>38.789197027369944</v>
      </c>
      <c r="M114" s="188">
        <v>142</v>
      </c>
      <c r="N114" s="188">
        <v>101</v>
      </c>
      <c r="O114" s="188">
        <v>228</v>
      </c>
      <c r="P114" s="188">
        <v>156</v>
      </c>
      <c r="Q114" s="188">
        <v>174</v>
      </c>
      <c r="R114" s="188">
        <v>33</v>
      </c>
      <c r="S114" s="188">
        <v>0</v>
      </c>
      <c r="T114" s="189">
        <v>5</v>
      </c>
      <c r="U114" s="190">
        <v>5</v>
      </c>
      <c r="V114" s="112">
        <f>Demografia!F114/'Pomoc społeczna'!T114</f>
        <v>2206.8000000000002</v>
      </c>
      <c r="W114" s="71">
        <v>58</v>
      </c>
      <c r="X114" s="153">
        <v>1</v>
      </c>
      <c r="Y114" s="156">
        <v>10</v>
      </c>
      <c r="Z114" s="70" t="str">
        <f t="shared" si="13"/>
        <v>TAK</v>
      </c>
      <c r="AA114" s="94">
        <v>25</v>
      </c>
      <c r="AB114" s="85">
        <f>AA114/Demografia!N114</f>
        <v>1.3262599469496022E-2</v>
      </c>
      <c r="AC114" s="157">
        <v>9</v>
      </c>
      <c r="AD114" s="71">
        <v>15</v>
      </c>
      <c r="AE114" s="70">
        <f t="shared" si="10"/>
        <v>12</v>
      </c>
      <c r="AF114" s="70">
        <v>9</v>
      </c>
      <c r="AG114" s="70">
        <v>3</v>
      </c>
      <c r="AH114" s="191" t="s">
        <v>689</v>
      </c>
      <c r="AI114" s="192" t="s">
        <v>690</v>
      </c>
      <c r="AJ114" s="193" t="s">
        <v>690</v>
      </c>
      <c r="AK114" s="193" t="s">
        <v>690</v>
      </c>
      <c r="AL114" s="193" t="s">
        <v>690</v>
      </c>
      <c r="AM114" s="93" t="s">
        <v>689</v>
      </c>
    </row>
    <row r="115" spans="1:39">
      <c r="A115" s="2">
        <v>112</v>
      </c>
      <c r="B115" s="70" t="s">
        <v>655</v>
      </c>
      <c r="C115" s="7" t="s">
        <v>132</v>
      </c>
      <c r="D115" s="4" t="s">
        <v>138</v>
      </c>
      <c r="E115" s="4" t="s">
        <v>17</v>
      </c>
      <c r="F115" s="70">
        <v>507</v>
      </c>
      <c r="G115" s="70">
        <v>198</v>
      </c>
      <c r="H115" s="188">
        <v>507</v>
      </c>
      <c r="I115" s="85">
        <f>H115/Demografia!F115</f>
        <v>2.4182008966898788E-2</v>
      </c>
      <c r="J115" s="85">
        <f t="shared" si="11"/>
        <v>4.420827007234081E-3</v>
      </c>
      <c r="K115" s="85">
        <f t="shared" si="12"/>
        <v>5.6548847273497887E-3</v>
      </c>
      <c r="L115" s="186">
        <f>H115/Demografia!F115*1000</f>
        <v>24.182008966898788</v>
      </c>
      <c r="M115" s="188">
        <v>199</v>
      </c>
      <c r="N115" s="188">
        <v>209</v>
      </c>
      <c r="O115" s="188">
        <v>219</v>
      </c>
      <c r="P115" s="188">
        <v>298</v>
      </c>
      <c r="Q115" s="188">
        <v>280</v>
      </c>
      <c r="R115" s="188">
        <v>60</v>
      </c>
      <c r="S115" s="188">
        <v>13</v>
      </c>
      <c r="T115" s="189">
        <v>8</v>
      </c>
      <c r="U115" s="190">
        <v>0</v>
      </c>
      <c r="V115" s="112">
        <f>Demografia!F115/'Pomoc społeczna'!T115</f>
        <v>2620.75</v>
      </c>
      <c r="W115" s="71">
        <v>30.5</v>
      </c>
      <c r="X115" s="153">
        <v>2</v>
      </c>
      <c r="Y115" s="156">
        <v>24</v>
      </c>
      <c r="Z115" s="70" t="str">
        <f t="shared" si="13"/>
        <v>TAK</v>
      </c>
      <c r="AA115" s="94">
        <v>45</v>
      </c>
      <c r="AB115" s="85">
        <f>AA115/Demografia!N115</f>
        <v>1.5050167224080268E-2</v>
      </c>
      <c r="AC115" s="157">
        <v>29</v>
      </c>
      <c r="AD115" s="71">
        <v>56</v>
      </c>
      <c r="AE115" s="70">
        <f t="shared" si="10"/>
        <v>15</v>
      </c>
      <c r="AF115" s="70">
        <v>15</v>
      </c>
      <c r="AG115" s="70">
        <v>0</v>
      </c>
      <c r="AH115" s="191" t="s">
        <v>689</v>
      </c>
      <c r="AI115" s="192" t="s">
        <v>689</v>
      </c>
      <c r="AJ115" s="193" t="s">
        <v>690</v>
      </c>
      <c r="AK115" s="193" t="s">
        <v>690</v>
      </c>
      <c r="AL115" s="193" t="s">
        <v>689</v>
      </c>
      <c r="AM115" s="93" t="s">
        <v>689</v>
      </c>
    </row>
    <row r="116" spans="1:39">
      <c r="A116" s="2">
        <v>113</v>
      </c>
      <c r="B116" s="70" t="s">
        <v>656</v>
      </c>
      <c r="C116" s="7" t="s">
        <v>132</v>
      </c>
      <c r="D116" s="4" t="s">
        <v>139</v>
      </c>
      <c r="E116" s="4" t="s">
        <v>17</v>
      </c>
      <c r="F116" s="70">
        <v>91</v>
      </c>
      <c r="G116" s="70">
        <v>40</v>
      </c>
      <c r="H116" s="188">
        <v>91</v>
      </c>
      <c r="I116" s="85">
        <f>H116/Demografia!F116</f>
        <v>1.7416267942583732E-2</v>
      </c>
      <c r="J116" s="85">
        <f t="shared" si="11"/>
        <v>8.9309636509779403E-4</v>
      </c>
      <c r="K116" s="85">
        <f t="shared" si="12"/>
        <v>1.0149793100371416E-3</v>
      </c>
      <c r="L116" s="186">
        <f>H116/Demografia!F116*1000</f>
        <v>17.416267942583733</v>
      </c>
      <c r="M116" s="188">
        <v>47</v>
      </c>
      <c r="N116" s="188">
        <v>25</v>
      </c>
      <c r="O116" s="188">
        <v>58</v>
      </c>
      <c r="P116" s="188">
        <v>67</v>
      </c>
      <c r="Q116" s="188">
        <v>47</v>
      </c>
      <c r="R116" s="188">
        <v>7</v>
      </c>
      <c r="S116" s="188">
        <v>1</v>
      </c>
      <c r="T116" s="189">
        <v>3</v>
      </c>
      <c r="U116" s="190">
        <v>0</v>
      </c>
      <c r="V116" s="112">
        <f>Demografia!F116/'Pomoc społeczna'!T116</f>
        <v>1741.6666666666667</v>
      </c>
      <c r="W116" s="71">
        <v>21</v>
      </c>
      <c r="X116" s="153">
        <v>1</v>
      </c>
      <c r="Y116" s="156">
        <v>10</v>
      </c>
      <c r="Z116" s="70" t="str">
        <f t="shared" si="13"/>
        <v>TAK</v>
      </c>
      <c r="AA116" s="94">
        <v>1</v>
      </c>
      <c r="AB116" s="85">
        <f>AA116/Demografia!N116</f>
        <v>9.3808630393996248E-4</v>
      </c>
      <c r="AC116" s="157">
        <v>0</v>
      </c>
      <c r="AD116" s="71">
        <v>18</v>
      </c>
      <c r="AE116" s="70">
        <f t="shared" si="10"/>
        <v>7</v>
      </c>
      <c r="AF116" s="70">
        <v>7</v>
      </c>
      <c r="AG116" s="70">
        <v>0</v>
      </c>
      <c r="AH116" s="191" t="s">
        <v>689</v>
      </c>
      <c r="AI116" s="192" t="s">
        <v>689</v>
      </c>
      <c r="AJ116" s="193" t="s">
        <v>690</v>
      </c>
      <c r="AK116" s="193" t="s">
        <v>690</v>
      </c>
      <c r="AL116" s="193" t="s">
        <v>689</v>
      </c>
      <c r="AM116" s="93" t="s">
        <v>690</v>
      </c>
    </row>
    <row r="117" spans="1:39">
      <c r="A117" s="2">
        <v>114</v>
      </c>
      <c r="B117" s="70" t="s">
        <v>657</v>
      </c>
      <c r="C117" s="7" t="s">
        <v>132</v>
      </c>
      <c r="D117" s="4" t="s">
        <v>140</v>
      </c>
      <c r="E117" s="4" t="s">
        <v>17</v>
      </c>
      <c r="F117" s="70">
        <v>321</v>
      </c>
      <c r="G117" s="70">
        <v>157</v>
      </c>
      <c r="H117" s="188">
        <v>321</v>
      </c>
      <c r="I117" s="85">
        <f>H117/Demografia!F117</f>
        <v>1.957794584044889E-2</v>
      </c>
      <c r="J117" s="85">
        <f t="shared" si="11"/>
        <v>3.5054032330088416E-3</v>
      </c>
      <c r="K117" s="85">
        <f t="shared" si="12"/>
        <v>3.5803116321090379E-3</v>
      </c>
      <c r="L117" s="186">
        <f>H117/Demografia!F117*1000</f>
        <v>19.577945840448891</v>
      </c>
      <c r="M117" s="188">
        <v>144</v>
      </c>
      <c r="N117" s="188">
        <v>81</v>
      </c>
      <c r="O117" s="188">
        <v>134</v>
      </c>
      <c r="P117" s="188">
        <v>73</v>
      </c>
      <c r="Q117" s="188">
        <v>126</v>
      </c>
      <c r="R117" s="188">
        <v>37</v>
      </c>
      <c r="S117" s="188">
        <v>2</v>
      </c>
      <c r="T117" s="189">
        <v>5</v>
      </c>
      <c r="U117" s="190">
        <v>0</v>
      </c>
      <c r="V117" s="112">
        <f>Demografia!F117/'Pomoc społeczna'!T117</f>
        <v>3279.2</v>
      </c>
      <c r="W117" s="71">
        <v>28</v>
      </c>
      <c r="X117" s="154">
        <v>1</v>
      </c>
      <c r="Y117" s="156">
        <v>12</v>
      </c>
      <c r="Z117" s="70" t="str">
        <f t="shared" si="13"/>
        <v>TAK</v>
      </c>
      <c r="AA117" s="94">
        <v>14</v>
      </c>
      <c r="AB117" s="85">
        <f>AA117/Demografia!N117</f>
        <v>5.210271678451805E-3</v>
      </c>
      <c r="AC117" s="157">
        <v>0</v>
      </c>
      <c r="AD117" s="71">
        <v>0</v>
      </c>
      <c r="AE117" s="70">
        <f t="shared" si="10"/>
        <v>6</v>
      </c>
      <c r="AF117" s="70">
        <v>6</v>
      </c>
      <c r="AG117" s="70">
        <v>0</v>
      </c>
      <c r="AH117" s="194" t="s">
        <v>690</v>
      </c>
      <c r="AI117" s="192" t="s">
        <v>690</v>
      </c>
      <c r="AJ117" s="193" t="s">
        <v>690</v>
      </c>
      <c r="AK117" s="193" t="s">
        <v>690</v>
      </c>
      <c r="AL117" s="193" t="s">
        <v>690</v>
      </c>
      <c r="AM117" s="93" t="s">
        <v>689</v>
      </c>
    </row>
    <row r="118" spans="1:39">
      <c r="A118" s="2">
        <v>115</v>
      </c>
      <c r="B118" s="70" t="s">
        <v>658</v>
      </c>
      <c r="C118" s="7" t="s">
        <v>141</v>
      </c>
      <c r="D118" s="4" t="s">
        <v>142</v>
      </c>
      <c r="E118" s="4" t="s">
        <v>17</v>
      </c>
      <c r="F118" s="70">
        <v>318</v>
      </c>
      <c r="G118" s="70">
        <v>113</v>
      </c>
      <c r="H118" s="188">
        <v>318</v>
      </c>
      <c r="I118" s="85">
        <f>H118/Demografia!F118</f>
        <v>4.6737213403880068E-2</v>
      </c>
      <c r="J118" s="85">
        <f t="shared" si="11"/>
        <v>2.5229972314012683E-3</v>
      </c>
      <c r="K118" s="85">
        <f t="shared" si="12"/>
        <v>3.5468507757341868E-3</v>
      </c>
      <c r="L118" s="186">
        <f>H118/Demografia!F118*1000</f>
        <v>46.73721340388007</v>
      </c>
      <c r="M118" s="188">
        <v>100</v>
      </c>
      <c r="N118" s="188">
        <v>78</v>
      </c>
      <c r="O118" s="188">
        <v>185</v>
      </c>
      <c r="P118" s="188">
        <v>188</v>
      </c>
      <c r="Q118" s="188">
        <v>60</v>
      </c>
      <c r="R118" s="188">
        <v>6</v>
      </c>
      <c r="S118" s="188">
        <v>1</v>
      </c>
      <c r="T118" s="189">
        <v>4</v>
      </c>
      <c r="U118" s="190">
        <v>0</v>
      </c>
      <c r="V118" s="112">
        <f>Demografia!F118/'Pomoc społeczna'!T118</f>
        <v>1701</v>
      </c>
      <c r="W118" s="71">
        <v>49.75</v>
      </c>
      <c r="X118" s="153">
        <v>1</v>
      </c>
      <c r="Y118" s="156">
        <v>13</v>
      </c>
      <c r="Z118" s="70" t="str">
        <f t="shared" si="13"/>
        <v>TAK</v>
      </c>
      <c r="AA118" s="94">
        <v>24</v>
      </c>
      <c r="AB118" s="85">
        <f>AA118/Demografia!N118</f>
        <v>1.5989340439706862E-2</v>
      </c>
      <c r="AC118" s="157">
        <v>0</v>
      </c>
      <c r="AD118" s="71">
        <v>36</v>
      </c>
      <c r="AE118" s="70">
        <f t="shared" si="10"/>
        <v>12</v>
      </c>
      <c r="AF118" s="70">
        <v>9</v>
      </c>
      <c r="AG118" s="70">
        <v>3</v>
      </c>
      <c r="AH118" s="194" t="s">
        <v>690</v>
      </c>
      <c r="AI118" s="192" t="s">
        <v>690</v>
      </c>
      <c r="AJ118" s="193" t="s">
        <v>690</v>
      </c>
      <c r="AK118" s="193" t="s">
        <v>690</v>
      </c>
      <c r="AL118" s="193" t="s">
        <v>690</v>
      </c>
      <c r="AM118" s="93" t="s">
        <v>689</v>
      </c>
    </row>
    <row r="119" spans="1:39">
      <c r="A119" s="2">
        <v>116</v>
      </c>
      <c r="B119" s="70" t="s">
        <v>659</v>
      </c>
      <c r="C119" s="7" t="s">
        <v>141</v>
      </c>
      <c r="D119" s="4" t="s">
        <v>143</v>
      </c>
      <c r="E119" s="4" t="s">
        <v>17</v>
      </c>
      <c r="F119" s="70">
        <v>355</v>
      </c>
      <c r="G119" s="70">
        <v>164</v>
      </c>
      <c r="H119" s="188">
        <v>355</v>
      </c>
      <c r="I119" s="85">
        <f>H119/Demografia!F119</f>
        <v>7.2820512820512814E-2</v>
      </c>
      <c r="J119" s="85">
        <f t="shared" si="11"/>
        <v>3.6616950969009555E-3</v>
      </c>
      <c r="K119" s="85">
        <f t="shared" si="12"/>
        <v>3.9595346710240139E-3</v>
      </c>
      <c r="L119" s="186">
        <f>H119/Demografia!F119*1000</f>
        <v>72.820512820512818</v>
      </c>
      <c r="M119" s="188">
        <v>118</v>
      </c>
      <c r="N119" s="188">
        <v>126</v>
      </c>
      <c r="O119" s="188">
        <v>72</v>
      </c>
      <c r="P119" s="188">
        <v>55</v>
      </c>
      <c r="Q119" s="188">
        <v>46</v>
      </c>
      <c r="R119" s="188">
        <v>26</v>
      </c>
      <c r="S119" s="188">
        <v>0</v>
      </c>
      <c r="T119" s="189">
        <v>3</v>
      </c>
      <c r="U119" s="190">
        <v>0</v>
      </c>
      <c r="V119" s="112">
        <f>Demografia!F119/'Pomoc społeczna'!T119</f>
        <v>1625</v>
      </c>
      <c r="W119" s="71">
        <v>59.666666666666664</v>
      </c>
      <c r="X119" s="153">
        <v>2</v>
      </c>
      <c r="Y119" s="156">
        <v>10</v>
      </c>
      <c r="Z119" s="70" t="str">
        <f t="shared" si="13"/>
        <v>TAK</v>
      </c>
      <c r="AA119" s="94">
        <v>17</v>
      </c>
      <c r="AB119" s="85">
        <f>AA119/Demografia!N119</f>
        <v>1.5287769784172662E-2</v>
      </c>
      <c r="AC119" s="157">
        <v>11</v>
      </c>
      <c r="AD119" s="71">
        <v>0</v>
      </c>
      <c r="AE119" s="70">
        <f t="shared" si="10"/>
        <v>0</v>
      </c>
      <c r="AF119" s="70">
        <v>0</v>
      </c>
      <c r="AG119" s="70">
        <v>0</v>
      </c>
      <c r="AH119" s="194" t="s">
        <v>690</v>
      </c>
      <c r="AI119" s="192" t="s">
        <v>689</v>
      </c>
      <c r="AJ119" s="193" t="s">
        <v>690</v>
      </c>
      <c r="AK119" s="193" t="s">
        <v>689</v>
      </c>
      <c r="AL119" s="193" t="s">
        <v>690</v>
      </c>
      <c r="AM119" s="93" t="s">
        <v>689</v>
      </c>
    </row>
    <row r="120" spans="1:39">
      <c r="A120" s="2">
        <v>117</v>
      </c>
      <c r="B120" s="70" t="s">
        <v>660</v>
      </c>
      <c r="C120" s="7" t="s">
        <v>141</v>
      </c>
      <c r="D120" s="4" t="s">
        <v>144</v>
      </c>
      <c r="E120" s="4" t="s">
        <v>17</v>
      </c>
      <c r="F120" s="70">
        <v>193</v>
      </c>
      <c r="G120" s="70">
        <v>78</v>
      </c>
      <c r="H120" s="188">
        <v>193</v>
      </c>
      <c r="I120" s="85">
        <f>H120/Demografia!F120</f>
        <v>4.5734597156398105E-2</v>
      </c>
      <c r="J120" s="85">
        <f t="shared" si="11"/>
        <v>1.7415379119406983E-3</v>
      </c>
      <c r="K120" s="85">
        <f t="shared" si="12"/>
        <v>2.1526484267820694E-3</v>
      </c>
      <c r="L120" s="186">
        <f>H120/Demografia!F120*1000</f>
        <v>45.734597156398102</v>
      </c>
      <c r="M120" s="188">
        <v>76</v>
      </c>
      <c r="N120" s="188">
        <v>74</v>
      </c>
      <c r="O120" s="188">
        <v>77</v>
      </c>
      <c r="P120" s="188">
        <v>69</v>
      </c>
      <c r="Q120" s="188">
        <v>20</v>
      </c>
      <c r="R120" s="188">
        <v>31</v>
      </c>
      <c r="S120" s="188">
        <v>0</v>
      </c>
      <c r="T120" s="189">
        <v>3</v>
      </c>
      <c r="U120" s="190">
        <v>3</v>
      </c>
      <c r="V120" s="112">
        <f>Demografia!F120/'Pomoc społeczna'!T120</f>
        <v>1406.6666666666667</v>
      </c>
      <c r="W120" s="71">
        <v>9.3333333333333339</v>
      </c>
      <c r="X120" s="153">
        <v>1</v>
      </c>
      <c r="Y120" s="156">
        <v>9</v>
      </c>
      <c r="Z120" s="70" t="str">
        <f t="shared" si="13"/>
        <v>TAK</v>
      </c>
      <c r="AA120" s="94">
        <v>8</v>
      </c>
      <c r="AB120" s="85">
        <f>AA120/Demografia!N120</f>
        <v>8.918617614269788E-3</v>
      </c>
      <c r="AC120" s="157">
        <v>0</v>
      </c>
      <c r="AD120" s="71">
        <v>8</v>
      </c>
      <c r="AE120" s="70">
        <f t="shared" si="10"/>
        <v>0</v>
      </c>
      <c r="AF120" s="70">
        <v>0</v>
      </c>
      <c r="AG120" s="70">
        <v>0</v>
      </c>
      <c r="AH120" s="194" t="s">
        <v>690</v>
      </c>
      <c r="AI120" s="192" t="s">
        <v>690</v>
      </c>
      <c r="AJ120" s="193" t="s">
        <v>690</v>
      </c>
      <c r="AK120" s="193" t="s">
        <v>690</v>
      </c>
      <c r="AL120" s="193" t="s">
        <v>690</v>
      </c>
      <c r="AM120" s="93" t="s">
        <v>690</v>
      </c>
    </row>
    <row r="121" spans="1:39">
      <c r="A121" s="2">
        <v>118</v>
      </c>
      <c r="B121" s="70" t="s">
        <v>661</v>
      </c>
      <c r="C121" s="7" t="s">
        <v>141</v>
      </c>
      <c r="D121" s="4" t="s">
        <v>145</v>
      </c>
      <c r="E121" s="4" t="s">
        <v>17</v>
      </c>
      <c r="F121" s="70">
        <v>266</v>
      </c>
      <c r="G121" s="70">
        <v>87</v>
      </c>
      <c r="H121" s="188">
        <v>266</v>
      </c>
      <c r="I121" s="85">
        <f>H121/Demografia!F121</f>
        <v>4.5735900962861072E-2</v>
      </c>
      <c r="J121" s="85">
        <f t="shared" si="11"/>
        <v>1.942484594087702E-3</v>
      </c>
      <c r="K121" s="85">
        <f t="shared" si="12"/>
        <v>2.966862598570106E-3</v>
      </c>
      <c r="L121" s="186">
        <f>H121/Demografia!F121*1000</f>
        <v>45.735900962861074</v>
      </c>
      <c r="M121" s="188">
        <v>109</v>
      </c>
      <c r="N121" s="188">
        <v>61</v>
      </c>
      <c r="O121" s="188">
        <v>103</v>
      </c>
      <c r="P121" s="188">
        <v>81</v>
      </c>
      <c r="Q121" s="188">
        <v>61</v>
      </c>
      <c r="R121" s="188">
        <v>12</v>
      </c>
      <c r="S121" s="188">
        <v>0</v>
      </c>
      <c r="T121" s="189">
        <v>4</v>
      </c>
      <c r="U121" s="190">
        <v>2</v>
      </c>
      <c r="V121" s="112">
        <f>Demografia!F121/'Pomoc społeczna'!T121</f>
        <v>1454</v>
      </c>
      <c r="W121" s="71">
        <v>48.25</v>
      </c>
      <c r="X121" s="153">
        <v>1</v>
      </c>
      <c r="Y121" s="156">
        <v>11</v>
      </c>
      <c r="Z121" s="70" t="str">
        <f t="shared" si="13"/>
        <v>TAK</v>
      </c>
      <c r="AA121" s="94">
        <v>1</v>
      </c>
      <c r="AB121" s="85">
        <f>AA121/Demografia!N121</f>
        <v>8.4889643463497452E-4</v>
      </c>
      <c r="AC121" s="157">
        <v>0</v>
      </c>
      <c r="AD121" s="71">
        <v>26</v>
      </c>
      <c r="AE121" s="70">
        <f t="shared" si="10"/>
        <v>4</v>
      </c>
      <c r="AF121" s="70">
        <v>2</v>
      </c>
      <c r="AG121" s="70">
        <v>2</v>
      </c>
      <c r="AH121" s="191" t="s">
        <v>689</v>
      </c>
      <c r="AI121" s="192" t="s">
        <v>689</v>
      </c>
      <c r="AJ121" s="193" t="s">
        <v>690</v>
      </c>
      <c r="AK121" s="193" t="s">
        <v>689</v>
      </c>
      <c r="AL121" s="193" t="s">
        <v>690</v>
      </c>
      <c r="AM121" s="93" t="s">
        <v>689</v>
      </c>
    </row>
    <row r="122" spans="1:39">
      <c r="A122" s="2">
        <v>119</v>
      </c>
      <c r="B122" s="70" t="s">
        <v>662</v>
      </c>
      <c r="C122" s="7" t="s">
        <v>141</v>
      </c>
      <c r="D122" s="4" t="s">
        <v>146</v>
      </c>
      <c r="E122" s="4" t="s">
        <v>17</v>
      </c>
      <c r="F122" s="70">
        <v>404</v>
      </c>
      <c r="G122" s="70">
        <v>128</v>
      </c>
      <c r="H122" s="188">
        <v>404</v>
      </c>
      <c r="I122" s="85">
        <f>H122/Demografia!F122</f>
        <v>7.2039942938659063E-2</v>
      </c>
      <c r="J122" s="85">
        <f t="shared" si="11"/>
        <v>2.8579083683129411E-3</v>
      </c>
      <c r="K122" s="85">
        <f t="shared" si="12"/>
        <v>4.506061991813244E-3</v>
      </c>
      <c r="L122" s="186">
        <f>H122/Demografia!F122*1000</f>
        <v>72.039942938659067</v>
      </c>
      <c r="M122" s="188">
        <v>185</v>
      </c>
      <c r="N122" s="188">
        <v>158</v>
      </c>
      <c r="O122" s="188">
        <v>149</v>
      </c>
      <c r="P122" s="188">
        <v>196</v>
      </c>
      <c r="Q122" s="188">
        <v>88</v>
      </c>
      <c r="R122" s="188">
        <v>3</v>
      </c>
      <c r="S122" s="188">
        <v>1</v>
      </c>
      <c r="T122" s="189">
        <v>5</v>
      </c>
      <c r="U122" s="190">
        <v>0</v>
      </c>
      <c r="V122" s="112">
        <f>Demografia!F122/'Pomoc społeczna'!T122</f>
        <v>1121.5999999999999</v>
      </c>
      <c r="W122" s="71">
        <v>27.8</v>
      </c>
      <c r="X122" s="153">
        <v>1</v>
      </c>
      <c r="Y122" s="156">
        <v>15</v>
      </c>
      <c r="Z122" s="70" t="str">
        <f t="shared" si="13"/>
        <v>TAK</v>
      </c>
      <c r="AA122" s="94">
        <v>4</v>
      </c>
      <c r="AB122" s="85">
        <f>AA122/Demografia!N122</f>
        <v>3.3898305084745762E-3</v>
      </c>
      <c r="AC122" s="157">
        <v>0</v>
      </c>
      <c r="AD122" s="71">
        <v>35</v>
      </c>
      <c r="AE122" s="70">
        <f t="shared" si="10"/>
        <v>4</v>
      </c>
      <c r="AF122" s="70">
        <v>4</v>
      </c>
      <c r="AG122" s="70">
        <v>0</v>
      </c>
      <c r="AH122" s="191" t="s">
        <v>689</v>
      </c>
      <c r="AI122" s="192" t="s">
        <v>690</v>
      </c>
      <c r="AJ122" s="193" t="s">
        <v>690</v>
      </c>
      <c r="AK122" s="193" t="s">
        <v>690</v>
      </c>
      <c r="AL122" s="193" t="s">
        <v>690</v>
      </c>
      <c r="AM122" s="93" t="s">
        <v>690</v>
      </c>
    </row>
    <row r="123" spans="1:39" ht="29.25" customHeight="1">
      <c r="A123" s="2">
        <v>120</v>
      </c>
      <c r="B123" s="70" t="s">
        <v>663</v>
      </c>
      <c r="C123" s="7" t="s">
        <v>141</v>
      </c>
      <c r="D123" s="4" t="s">
        <v>147</v>
      </c>
      <c r="E123" s="4" t="s">
        <v>31</v>
      </c>
      <c r="F123" s="70">
        <v>680</v>
      </c>
      <c r="G123" s="70">
        <v>309</v>
      </c>
      <c r="H123" s="188">
        <v>680</v>
      </c>
      <c r="I123" s="85">
        <f>H123/Demografia!F123</f>
        <v>3.4979423868312758E-2</v>
      </c>
      <c r="J123" s="85">
        <f t="shared" si="11"/>
        <v>6.8991694203804589E-3</v>
      </c>
      <c r="K123" s="85">
        <f t="shared" si="12"/>
        <v>7.5844607782995189E-3</v>
      </c>
      <c r="L123" s="186">
        <f>H123/Demografia!F123*1000</f>
        <v>34.979423868312757</v>
      </c>
      <c r="M123" s="188">
        <v>361</v>
      </c>
      <c r="N123" s="188">
        <v>361</v>
      </c>
      <c r="O123" s="188">
        <v>301</v>
      </c>
      <c r="P123" s="188">
        <v>205</v>
      </c>
      <c r="Q123" s="188">
        <v>198</v>
      </c>
      <c r="R123" s="188">
        <v>49</v>
      </c>
      <c r="S123" s="188">
        <v>2</v>
      </c>
      <c r="T123" s="189">
        <v>13</v>
      </c>
      <c r="U123" s="190">
        <v>0</v>
      </c>
      <c r="V123" s="112">
        <f>Demografia!F123/'Pomoc społeczna'!T123</f>
        <v>1495.3846153846155</v>
      </c>
      <c r="W123" s="71">
        <v>54.153846153846153</v>
      </c>
      <c r="X123" s="153">
        <v>4</v>
      </c>
      <c r="Y123" s="156">
        <v>45</v>
      </c>
      <c r="Z123" s="70" t="str">
        <f t="shared" si="13"/>
        <v>TAK</v>
      </c>
      <c r="AA123" s="94">
        <v>42</v>
      </c>
      <c r="AB123" s="85">
        <f>AA123/Demografia!N123</f>
        <v>8.7299937642901677E-3</v>
      </c>
      <c r="AC123" s="157">
        <v>13</v>
      </c>
      <c r="AD123" s="71">
        <v>103</v>
      </c>
      <c r="AE123" s="70">
        <f t="shared" si="10"/>
        <v>7</v>
      </c>
      <c r="AF123" s="70">
        <v>7</v>
      </c>
      <c r="AG123" s="70">
        <v>0</v>
      </c>
      <c r="AH123" s="191" t="s">
        <v>689</v>
      </c>
      <c r="AI123" s="192" t="s">
        <v>689</v>
      </c>
      <c r="AJ123" s="193" t="s">
        <v>690</v>
      </c>
      <c r="AK123" s="193" t="s">
        <v>689</v>
      </c>
      <c r="AL123" s="193" t="s">
        <v>690</v>
      </c>
      <c r="AM123" s="93" t="s">
        <v>689</v>
      </c>
    </row>
    <row r="124" spans="1:39">
      <c r="A124" s="2">
        <v>121</v>
      </c>
      <c r="B124" s="70" t="s">
        <v>664</v>
      </c>
      <c r="C124" s="7" t="s">
        <v>148</v>
      </c>
      <c r="D124" s="4" t="s">
        <v>149</v>
      </c>
      <c r="E124" s="4" t="s">
        <v>17</v>
      </c>
      <c r="F124" s="70">
        <v>158</v>
      </c>
      <c r="G124" s="70">
        <v>53</v>
      </c>
      <c r="H124" s="188">
        <v>158</v>
      </c>
      <c r="I124" s="85">
        <f>H124/Demografia!F124</f>
        <v>5.3559322033898307E-2</v>
      </c>
      <c r="J124" s="85">
        <f t="shared" si="11"/>
        <v>1.1833526837545772E-3</v>
      </c>
      <c r="K124" s="85">
        <f t="shared" si="12"/>
        <v>1.7622717690754766E-3</v>
      </c>
      <c r="L124" s="186">
        <f>H124/Demografia!F124*1000</f>
        <v>53.559322033898304</v>
      </c>
      <c r="M124" s="188">
        <v>50</v>
      </c>
      <c r="N124" s="188">
        <v>96</v>
      </c>
      <c r="O124" s="188">
        <v>27</v>
      </c>
      <c r="P124" s="188">
        <v>34</v>
      </c>
      <c r="Q124" s="188">
        <v>7</v>
      </c>
      <c r="R124" s="188">
        <v>1</v>
      </c>
      <c r="S124" s="188">
        <v>0</v>
      </c>
      <c r="T124" s="189">
        <v>3</v>
      </c>
      <c r="U124" s="190">
        <v>0</v>
      </c>
      <c r="V124" s="112">
        <f>Demografia!F124/'Pomoc społeczna'!T124</f>
        <v>983.33333333333337</v>
      </c>
      <c r="W124" s="71">
        <v>16</v>
      </c>
      <c r="X124" s="153">
        <v>1</v>
      </c>
      <c r="Y124" s="156">
        <v>6</v>
      </c>
      <c r="Z124" s="70" t="str">
        <f t="shared" si="13"/>
        <v>TAK</v>
      </c>
      <c r="AA124" s="94">
        <v>7</v>
      </c>
      <c r="AB124" s="85">
        <f>AA124/Demografia!N124</f>
        <v>1.2280701754385965E-2</v>
      </c>
      <c r="AC124" s="157">
        <v>0</v>
      </c>
      <c r="AD124" s="71">
        <v>0</v>
      </c>
      <c r="AE124" s="70">
        <f t="shared" si="10"/>
        <v>0</v>
      </c>
      <c r="AF124" s="70">
        <v>0</v>
      </c>
      <c r="AG124" s="70">
        <v>0</v>
      </c>
      <c r="AH124" s="194" t="s">
        <v>690</v>
      </c>
      <c r="AI124" s="192" t="s">
        <v>690</v>
      </c>
      <c r="AJ124" s="193" t="s">
        <v>690</v>
      </c>
      <c r="AK124" s="193" t="s">
        <v>690</v>
      </c>
      <c r="AL124" s="193" t="s">
        <v>690</v>
      </c>
      <c r="AM124" s="93" t="s">
        <v>689</v>
      </c>
    </row>
    <row r="125" spans="1:39">
      <c r="A125" s="2">
        <v>122</v>
      </c>
      <c r="B125" s="70" t="s">
        <v>665</v>
      </c>
      <c r="C125" s="7" t="s">
        <v>148</v>
      </c>
      <c r="D125" s="4" t="s">
        <v>150</v>
      </c>
      <c r="E125" s="4" t="s">
        <v>17</v>
      </c>
      <c r="F125" s="70">
        <v>105</v>
      </c>
      <c r="G125" s="70">
        <v>64</v>
      </c>
      <c r="H125" s="188">
        <v>105</v>
      </c>
      <c r="I125" s="85">
        <f>H125/Demografia!F125</f>
        <v>2.8172793131204722E-2</v>
      </c>
      <c r="J125" s="85">
        <f t="shared" si="11"/>
        <v>1.4289541841564705E-3</v>
      </c>
      <c r="K125" s="85">
        <f t="shared" si="12"/>
        <v>1.1711299731197787E-3</v>
      </c>
      <c r="L125" s="186">
        <f>H125/Demografia!F125*1000</f>
        <v>28.172793131204724</v>
      </c>
      <c r="M125" s="188">
        <v>48</v>
      </c>
      <c r="N125" s="188">
        <v>44</v>
      </c>
      <c r="O125" s="188">
        <v>70</v>
      </c>
      <c r="P125" s="188">
        <v>73</v>
      </c>
      <c r="Q125" s="188">
        <v>36</v>
      </c>
      <c r="R125" s="188">
        <v>2</v>
      </c>
      <c r="S125" s="188">
        <v>0</v>
      </c>
      <c r="T125" s="189">
        <v>3</v>
      </c>
      <c r="U125" s="190">
        <v>0</v>
      </c>
      <c r="V125" s="112">
        <f>Demografia!F125/'Pomoc społeczna'!T125</f>
        <v>1242.3333333333333</v>
      </c>
      <c r="W125" s="71">
        <v>48</v>
      </c>
      <c r="X125" s="153">
        <v>1</v>
      </c>
      <c r="Y125" s="156">
        <v>17</v>
      </c>
      <c r="Z125" s="70" t="str">
        <f t="shared" si="13"/>
        <v>TAK</v>
      </c>
      <c r="AA125" s="94">
        <v>26</v>
      </c>
      <c r="AB125" s="85">
        <f>AA125/Demografia!N125</f>
        <v>2.8985507246376812E-2</v>
      </c>
      <c r="AC125" s="157">
        <v>0</v>
      </c>
      <c r="AD125" s="71">
        <v>14</v>
      </c>
      <c r="AE125" s="70">
        <f t="shared" si="10"/>
        <v>0</v>
      </c>
      <c r="AF125" s="70">
        <v>0</v>
      </c>
      <c r="AG125" s="70">
        <v>0</v>
      </c>
      <c r="AH125" s="191" t="s">
        <v>689</v>
      </c>
      <c r="AI125" s="192" t="s">
        <v>689</v>
      </c>
      <c r="AJ125" s="193" t="s">
        <v>690</v>
      </c>
      <c r="AK125" s="193" t="s">
        <v>690</v>
      </c>
      <c r="AL125" s="193" t="s">
        <v>689</v>
      </c>
      <c r="AM125" s="93" t="s">
        <v>690</v>
      </c>
    </row>
    <row r="126" spans="1:39">
      <c r="A126" s="2">
        <v>123</v>
      </c>
      <c r="B126" s="70" t="s">
        <v>666</v>
      </c>
      <c r="C126" s="7" t="s">
        <v>148</v>
      </c>
      <c r="D126" s="4" t="s">
        <v>151</v>
      </c>
      <c r="E126" s="4" t="s">
        <v>17</v>
      </c>
      <c r="F126" s="70">
        <v>309</v>
      </c>
      <c r="G126" s="70">
        <v>117</v>
      </c>
      <c r="H126" s="188">
        <v>309</v>
      </c>
      <c r="I126" s="85">
        <f>H126/Demografia!F126</f>
        <v>6.9469424460431653E-2</v>
      </c>
      <c r="J126" s="85">
        <f t="shared" si="11"/>
        <v>2.6123068679110477E-3</v>
      </c>
      <c r="K126" s="85">
        <f t="shared" si="12"/>
        <v>3.4464682066096346E-3</v>
      </c>
      <c r="L126" s="186">
        <f>H126/Demografia!F126*1000</f>
        <v>69.469424460431654</v>
      </c>
      <c r="M126" s="188">
        <v>152</v>
      </c>
      <c r="N126" s="188">
        <v>165</v>
      </c>
      <c r="O126" s="188">
        <v>91</v>
      </c>
      <c r="P126" s="188">
        <v>170</v>
      </c>
      <c r="Q126" s="188">
        <v>99</v>
      </c>
      <c r="R126" s="188">
        <v>14</v>
      </c>
      <c r="S126" s="188">
        <v>0</v>
      </c>
      <c r="T126" s="189">
        <v>3</v>
      </c>
      <c r="U126" s="190">
        <v>0</v>
      </c>
      <c r="V126" s="112">
        <f>Demografia!F126/'Pomoc społeczna'!T126</f>
        <v>1482.6666666666667</v>
      </c>
      <c r="W126" s="71">
        <v>46</v>
      </c>
      <c r="X126" s="153">
        <v>1</v>
      </c>
      <c r="Y126" s="156">
        <v>13</v>
      </c>
      <c r="Z126" s="70" t="str">
        <f t="shared" si="13"/>
        <v>TAK</v>
      </c>
      <c r="AA126" s="94">
        <v>11</v>
      </c>
      <c r="AB126" s="85">
        <f>AA126/Demografia!N126</f>
        <v>1.1167512690355329E-2</v>
      </c>
      <c r="AC126" s="157">
        <v>6</v>
      </c>
      <c r="AD126" s="71">
        <v>7</v>
      </c>
      <c r="AE126" s="70">
        <f t="shared" si="10"/>
        <v>0</v>
      </c>
      <c r="AF126" s="70">
        <v>0</v>
      </c>
      <c r="AG126" s="70">
        <v>0</v>
      </c>
      <c r="AH126" s="191" t="s">
        <v>689</v>
      </c>
      <c r="AI126" s="192" t="s">
        <v>689</v>
      </c>
      <c r="AJ126" s="193" t="s">
        <v>689</v>
      </c>
      <c r="AK126" s="193" t="s">
        <v>690</v>
      </c>
      <c r="AL126" s="193" t="s">
        <v>690</v>
      </c>
      <c r="AM126" s="93" t="s">
        <v>689</v>
      </c>
    </row>
    <row r="127" spans="1:39">
      <c r="A127" s="2">
        <v>124</v>
      </c>
      <c r="B127" s="70" t="s">
        <v>667</v>
      </c>
      <c r="C127" s="7" t="s">
        <v>148</v>
      </c>
      <c r="D127" s="4" t="s">
        <v>152</v>
      </c>
      <c r="E127" s="4" t="s">
        <v>17</v>
      </c>
      <c r="F127" s="70">
        <v>310</v>
      </c>
      <c r="G127" s="70">
        <v>117</v>
      </c>
      <c r="H127" s="188">
        <v>310</v>
      </c>
      <c r="I127" s="85">
        <f>H127/Demografia!F127</f>
        <v>3.7462235649546829E-2</v>
      </c>
      <c r="J127" s="85">
        <f t="shared" si="11"/>
        <v>2.6123068679110477E-3</v>
      </c>
      <c r="K127" s="85">
        <f t="shared" si="12"/>
        <v>3.4576218254012514E-3</v>
      </c>
      <c r="L127" s="186">
        <f>H127/Demografia!F127*1000</f>
        <v>37.462235649546827</v>
      </c>
      <c r="M127" s="188">
        <v>196</v>
      </c>
      <c r="N127" s="188">
        <v>230</v>
      </c>
      <c r="O127" s="188">
        <v>139</v>
      </c>
      <c r="P127" s="188">
        <v>139</v>
      </c>
      <c r="Q127" s="188">
        <v>76</v>
      </c>
      <c r="R127" s="188">
        <v>36</v>
      </c>
      <c r="S127" s="188">
        <v>0</v>
      </c>
      <c r="T127" s="189">
        <v>3</v>
      </c>
      <c r="U127" s="190">
        <v>0</v>
      </c>
      <c r="V127" s="112">
        <f>Demografia!F127/'Pomoc społeczna'!T127</f>
        <v>2758.3333333333335</v>
      </c>
      <c r="W127" s="71">
        <v>49.333333333333336</v>
      </c>
      <c r="X127" s="153">
        <v>1</v>
      </c>
      <c r="Y127" s="156">
        <v>16</v>
      </c>
      <c r="Z127" s="70" t="str">
        <f t="shared" si="13"/>
        <v>TAK</v>
      </c>
      <c r="AA127" s="94">
        <v>6</v>
      </c>
      <c r="AB127" s="85">
        <f>AA127/Demografia!N127</f>
        <v>3.5377358490566039E-3</v>
      </c>
      <c r="AC127" s="157">
        <v>0</v>
      </c>
      <c r="AD127" s="71">
        <v>0</v>
      </c>
      <c r="AE127" s="70">
        <f t="shared" si="10"/>
        <v>0</v>
      </c>
      <c r="AF127" s="70">
        <v>0</v>
      </c>
      <c r="AG127" s="70">
        <v>0</v>
      </c>
      <c r="AH127" s="191" t="s">
        <v>689</v>
      </c>
      <c r="AI127" s="192" t="s">
        <v>690</v>
      </c>
      <c r="AJ127" s="193" t="s">
        <v>690</v>
      </c>
      <c r="AK127" s="193" t="s">
        <v>690</v>
      </c>
      <c r="AL127" s="193" t="s">
        <v>690</v>
      </c>
      <c r="AM127" s="93" t="s">
        <v>689</v>
      </c>
    </row>
    <row r="128" spans="1:39">
      <c r="A128" s="2">
        <v>125</v>
      </c>
      <c r="B128" s="70" t="s">
        <v>668</v>
      </c>
      <c r="C128" s="7" t="s">
        <v>148</v>
      </c>
      <c r="D128" s="4" t="s">
        <v>153</v>
      </c>
      <c r="E128" s="4" t="s">
        <v>16</v>
      </c>
      <c r="F128" s="70">
        <v>715</v>
      </c>
      <c r="G128" s="70">
        <v>320</v>
      </c>
      <c r="H128" s="188">
        <v>715</v>
      </c>
      <c r="I128" s="85">
        <f>H128/Demografia!F128</f>
        <v>5.6056448451587609E-2</v>
      </c>
      <c r="J128" s="85">
        <f t="shared" si="11"/>
        <v>7.1447709207823522E-3</v>
      </c>
      <c r="K128" s="85">
        <f t="shared" si="12"/>
        <v>7.9748374360061117E-3</v>
      </c>
      <c r="L128" s="186">
        <f>H128/Demografia!F128*1000</f>
        <v>56.056448451587606</v>
      </c>
      <c r="M128" s="188">
        <v>503</v>
      </c>
      <c r="N128" s="188">
        <v>484</v>
      </c>
      <c r="O128" s="188">
        <v>203</v>
      </c>
      <c r="P128" s="188">
        <v>248</v>
      </c>
      <c r="Q128" s="188">
        <v>144</v>
      </c>
      <c r="R128" s="188">
        <v>36</v>
      </c>
      <c r="S128" s="188">
        <v>2</v>
      </c>
      <c r="T128" s="189">
        <v>6</v>
      </c>
      <c r="U128" s="190">
        <v>0</v>
      </c>
      <c r="V128" s="112">
        <f>Demografia!F128/'Pomoc społeczna'!T128</f>
        <v>2125.8333333333335</v>
      </c>
      <c r="W128" s="71">
        <v>61.166666666666664</v>
      </c>
      <c r="X128" s="153">
        <v>3</v>
      </c>
      <c r="Y128" s="156">
        <v>42</v>
      </c>
      <c r="Z128" s="70" t="str">
        <f t="shared" si="13"/>
        <v>TAK</v>
      </c>
      <c r="AA128" s="94">
        <v>53</v>
      </c>
      <c r="AB128" s="85">
        <f>AA128/Demografia!N128</f>
        <v>1.6267648864333947E-2</v>
      </c>
      <c r="AC128" s="157">
        <v>30</v>
      </c>
      <c r="AD128" s="71">
        <v>37</v>
      </c>
      <c r="AE128" s="70">
        <f t="shared" si="10"/>
        <v>7</v>
      </c>
      <c r="AF128" s="70">
        <v>0</v>
      </c>
      <c r="AG128" s="70">
        <v>7</v>
      </c>
      <c r="AH128" s="196" t="s">
        <v>689</v>
      </c>
      <c r="AI128" s="192" t="s">
        <v>690</v>
      </c>
      <c r="AJ128" s="193" t="s">
        <v>690</v>
      </c>
      <c r="AK128" s="193" t="s">
        <v>690</v>
      </c>
      <c r="AL128" s="193" t="s">
        <v>690</v>
      </c>
      <c r="AM128" s="93" t="s">
        <v>689</v>
      </c>
    </row>
    <row r="129" spans="1:39">
      <c r="A129" s="2">
        <v>126</v>
      </c>
      <c r="B129" s="70" t="s">
        <v>669</v>
      </c>
      <c r="C129" s="7" t="s">
        <v>154</v>
      </c>
      <c r="D129" s="4" t="s">
        <v>155</v>
      </c>
      <c r="E129" s="4" t="s">
        <v>17</v>
      </c>
      <c r="F129" s="70">
        <v>193</v>
      </c>
      <c r="G129" s="70">
        <v>83</v>
      </c>
      <c r="H129" s="188">
        <v>193</v>
      </c>
      <c r="I129" s="85">
        <f>H129/Demografia!F129</f>
        <v>5.9075604530149983E-2</v>
      </c>
      <c r="J129" s="85">
        <f t="shared" si="11"/>
        <v>1.8531749575779227E-3</v>
      </c>
      <c r="K129" s="85">
        <f t="shared" si="12"/>
        <v>2.1526484267820694E-3</v>
      </c>
      <c r="L129" s="186">
        <f>H129/Demografia!F129*1000</f>
        <v>59.075604530149981</v>
      </c>
      <c r="M129" s="188">
        <v>140</v>
      </c>
      <c r="N129" s="188">
        <v>148</v>
      </c>
      <c r="O129" s="188">
        <v>81</v>
      </c>
      <c r="P129" s="188">
        <v>59</v>
      </c>
      <c r="Q129" s="188">
        <v>34</v>
      </c>
      <c r="R129" s="188">
        <v>42</v>
      </c>
      <c r="S129" s="188">
        <v>0</v>
      </c>
      <c r="T129" s="189">
        <v>2</v>
      </c>
      <c r="U129" s="190">
        <v>0</v>
      </c>
      <c r="V129" s="112">
        <f>Demografia!F129/'Pomoc społeczna'!T129</f>
        <v>1633.5</v>
      </c>
      <c r="W129" s="71">
        <v>105.5</v>
      </c>
      <c r="X129" s="153">
        <v>0</v>
      </c>
      <c r="Y129" s="156">
        <v>0</v>
      </c>
      <c r="Z129" s="70" t="str">
        <f t="shared" si="13"/>
        <v>NIE</v>
      </c>
      <c r="AA129" s="94">
        <v>0</v>
      </c>
      <c r="AB129" s="85">
        <f>AA129/Demografia!N129</f>
        <v>0</v>
      </c>
      <c r="AC129" s="157">
        <v>0</v>
      </c>
      <c r="AD129" s="71">
        <v>0</v>
      </c>
      <c r="AE129" s="70">
        <f t="shared" si="10"/>
        <v>0</v>
      </c>
      <c r="AF129" s="70">
        <v>0</v>
      </c>
      <c r="AG129" s="70">
        <v>0</v>
      </c>
      <c r="AH129" s="194" t="s">
        <v>690</v>
      </c>
      <c r="AI129" s="192" t="s">
        <v>689</v>
      </c>
      <c r="AJ129" s="193" t="s">
        <v>689</v>
      </c>
      <c r="AK129" s="193" t="s">
        <v>689</v>
      </c>
      <c r="AL129" s="193" t="s">
        <v>689</v>
      </c>
      <c r="AM129" s="93" t="s">
        <v>690</v>
      </c>
    </row>
    <row r="130" spans="1:39">
      <c r="A130" s="2">
        <v>127</v>
      </c>
      <c r="B130" s="70" t="s">
        <v>670</v>
      </c>
      <c r="C130" s="7" t="s">
        <v>154</v>
      </c>
      <c r="D130" s="4" t="s">
        <v>156</v>
      </c>
      <c r="E130" s="4" t="s">
        <v>17</v>
      </c>
      <c r="F130" s="70">
        <v>250</v>
      </c>
      <c r="G130" s="70">
        <v>103</v>
      </c>
      <c r="H130" s="188">
        <v>250</v>
      </c>
      <c r="I130" s="85">
        <f>H130/Demografia!F130</f>
        <v>7.9923273657289004E-2</v>
      </c>
      <c r="J130" s="85">
        <f t="shared" si="11"/>
        <v>2.2997231401268195E-3</v>
      </c>
      <c r="K130" s="85">
        <f t="shared" si="12"/>
        <v>2.7884046979042352E-3</v>
      </c>
      <c r="L130" s="186">
        <f>H130/Demografia!F130*1000</f>
        <v>79.923273657289002</v>
      </c>
      <c r="M130" s="188">
        <v>161</v>
      </c>
      <c r="N130" s="188">
        <v>178</v>
      </c>
      <c r="O130" s="188">
        <v>54</v>
      </c>
      <c r="P130" s="188">
        <v>50</v>
      </c>
      <c r="Q130" s="188">
        <v>14</v>
      </c>
      <c r="R130" s="188">
        <v>9</v>
      </c>
      <c r="S130" s="188">
        <v>0</v>
      </c>
      <c r="T130" s="189">
        <v>2</v>
      </c>
      <c r="U130" s="190">
        <v>0</v>
      </c>
      <c r="V130" s="112">
        <f>Demografia!F130/'Pomoc społeczna'!T130</f>
        <v>1564</v>
      </c>
      <c r="W130" s="71">
        <v>0.5</v>
      </c>
      <c r="X130" s="153">
        <v>1</v>
      </c>
      <c r="Y130" s="156">
        <v>5</v>
      </c>
      <c r="Z130" s="70" t="str">
        <f t="shared" si="13"/>
        <v>TAK</v>
      </c>
      <c r="AA130" s="94">
        <v>24</v>
      </c>
      <c r="AB130" s="85">
        <f>AA130/Demografia!N130</f>
        <v>3.2085561497326207E-2</v>
      </c>
      <c r="AC130" s="157">
        <v>0</v>
      </c>
      <c r="AD130" s="71">
        <v>0</v>
      </c>
      <c r="AE130" s="70">
        <f t="shared" si="10"/>
        <v>0</v>
      </c>
      <c r="AF130" s="70">
        <v>0</v>
      </c>
      <c r="AG130" s="70">
        <v>0</v>
      </c>
      <c r="AH130" s="194" t="s">
        <v>690</v>
      </c>
      <c r="AI130" s="192" t="s">
        <v>689</v>
      </c>
      <c r="AJ130" s="193" t="s">
        <v>690</v>
      </c>
      <c r="AK130" s="193" t="s">
        <v>689</v>
      </c>
      <c r="AL130" s="193" t="s">
        <v>690</v>
      </c>
      <c r="AM130" s="93" t="s">
        <v>690</v>
      </c>
    </row>
    <row r="131" spans="1:39" ht="27" customHeight="1">
      <c r="A131" s="2">
        <v>128</v>
      </c>
      <c r="B131" s="70" t="s">
        <v>671</v>
      </c>
      <c r="C131" s="7" t="s">
        <v>154</v>
      </c>
      <c r="D131" s="4" t="s">
        <v>157</v>
      </c>
      <c r="E131" s="4" t="s">
        <v>31</v>
      </c>
      <c r="F131" s="70">
        <v>832</v>
      </c>
      <c r="G131" s="70">
        <v>425</v>
      </c>
      <c r="H131" s="188">
        <v>832</v>
      </c>
      <c r="I131" s="85">
        <f>H131/Demografia!F131</f>
        <v>7.554708072278217E-2</v>
      </c>
      <c r="J131" s="85">
        <f t="shared" si="11"/>
        <v>9.4891488791640621E-3</v>
      </c>
      <c r="K131" s="85">
        <f t="shared" si="12"/>
        <v>9.2798108346252937E-3</v>
      </c>
      <c r="L131" s="186">
        <f>H131/Demografia!F131*1000</f>
        <v>75.547080722782169</v>
      </c>
      <c r="M131" s="188">
        <v>533</v>
      </c>
      <c r="N131" s="188">
        <v>589</v>
      </c>
      <c r="O131" s="188">
        <v>177</v>
      </c>
      <c r="P131" s="188">
        <v>186</v>
      </c>
      <c r="Q131" s="188">
        <v>347</v>
      </c>
      <c r="R131" s="188">
        <v>65</v>
      </c>
      <c r="S131" s="188">
        <v>1</v>
      </c>
      <c r="T131" s="189">
        <v>7</v>
      </c>
      <c r="U131" s="190">
        <v>0</v>
      </c>
      <c r="V131" s="112">
        <f>Demografia!F131/'Pomoc społeczna'!T131</f>
        <v>1573.2857142857142</v>
      </c>
      <c r="W131" s="71">
        <v>69.285714285714292</v>
      </c>
      <c r="X131" s="153">
        <v>2</v>
      </c>
      <c r="Y131" s="156">
        <v>22</v>
      </c>
      <c r="Z131" s="70" t="str">
        <f t="shared" si="13"/>
        <v>TAK</v>
      </c>
      <c r="AA131" s="94">
        <v>56</v>
      </c>
      <c r="AB131" s="85">
        <f>AA131/Demografia!N131</f>
        <v>2.247191011235955E-2</v>
      </c>
      <c r="AC131" s="157">
        <v>0</v>
      </c>
      <c r="AD131" s="71">
        <v>9</v>
      </c>
      <c r="AE131" s="70">
        <f t="shared" si="10"/>
        <v>3</v>
      </c>
      <c r="AF131" s="70">
        <v>0</v>
      </c>
      <c r="AG131" s="70">
        <v>3</v>
      </c>
      <c r="AH131" s="194" t="s">
        <v>690</v>
      </c>
      <c r="AI131" s="192" t="s">
        <v>690</v>
      </c>
      <c r="AJ131" s="193" t="s">
        <v>690</v>
      </c>
      <c r="AK131" s="193" t="s">
        <v>690</v>
      </c>
      <c r="AL131" s="193" t="s">
        <v>690</v>
      </c>
      <c r="AM131" s="93" t="s">
        <v>690</v>
      </c>
    </row>
    <row r="132" spans="1:39">
      <c r="A132" s="2">
        <v>129</v>
      </c>
      <c r="B132" s="70" t="s">
        <v>672</v>
      </c>
      <c r="C132" s="7" t="s">
        <v>154</v>
      </c>
      <c r="D132" s="4" t="s">
        <v>158</v>
      </c>
      <c r="E132" s="4" t="s">
        <v>17</v>
      </c>
      <c r="F132" s="70">
        <v>287</v>
      </c>
      <c r="G132" s="70">
        <v>159</v>
      </c>
      <c r="H132" s="188">
        <v>287</v>
      </c>
      <c r="I132" s="85">
        <f>H132/Demografia!F132</f>
        <v>3.8287086446104589E-2</v>
      </c>
      <c r="J132" s="85">
        <f t="shared" ref="J132:J147" si="14">G132/$G$151</f>
        <v>3.5500580512637311E-3</v>
      </c>
      <c r="K132" s="85">
        <f t="shared" ref="K132:K147" si="15">F132/$F$151</f>
        <v>3.201088593194062E-3</v>
      </c>
      <c r="L132" s="186">
        <f>H132/Demografia!F132*1000</f>
        <v>38.287086446104588</v>
      </c>
      <c r="M132" s="188">
        <v>223</v>
      </c>
      <c r="N132" s="188">
        <v>197</v>
      </c>
      <c r="O132" s="188">
        <v>120</v>
      </c>
      <c r="P132" s="188">
        <v>158</v>
      </c>
      <c r="Q132" s="188">
        <v>22</v>
      </c>
      <c r="R132" s="188">
        <v>31</v>
      </c>
      <c r="S132" s="188">
        <v>0</v>
      </c>
      <c r="T132" s="189">
        <v>3</v>
      </c>
      <c r="U132" s="190">
        <v>0</v>
      </c>
      <c r="V132" s="112">
        <f>Demografia!F132/'Pomoc społeczna'!T132</f>
        <v>2498.6666666666665</v>
      </c>
      <c r="W132" s="71">
        <v>53.666666666666664</v>
      </c>
      <c r="X132" s="153">
        <v>1</v>
      </c>
      <c r="Y132" s="156">
        <v>15</v>
      </c>
      <c r="Z132" s="70" t="str">
        <f t="shared" ref="Z132:Z147" si="16">IF(AA132&gt;0,"TAK","NIE")</f>
        <v>TAK</v>
      </c>
      <c r="AA132" s="94">
        <v>16</v>
      </c>
      <c r="AB132" s="85">
        <f>AA132/Demografia!N132</f>
        <v>9.1168091168091162E-3</v>
      </c>
      <c r="AC132" s="157">
        <v>15</v>
      </c>
      <c r="AD132" s="71">
        <v>6</v>
      </c>
      <c r="AE132" s="70">
        <f t="shared" si="10"/>
        <v>0</v>
      </c>
      <c r="AF132" s="70">
        <v>0</v>
      </c>
      <c r="AG132" s="70">
        <v>0</v>
      </c>
      <c r="AH132" s="191" t="s">
        <v>689</v>
      </c>
      <c r="AI132" s="192" t="s">
        <v>690</v>
      </c>
      <c r="AJ132" s="193" t="s">
        <v>690</v>
      </c>
      <c r="AK132" s="193" t="s">
        <v>690</v>
      </c>
      <c r="AL132" s="193" t="s">
        <v>690</v>
      </c>
      <c r="AM132" s="93" t="s">
        <v>689</v>
      </c>
    </row>
    <row r="133" spans="1:39" ht="27" customHeight="1">
      <c r="A133" s="2">
        <v>130</v>
      </c>
      <c r="B133" s="70" t="s">
        <v>673</v>
      </c>
      <c r="C133" s="7" t="s">
        <v>154</v>
      </c>
      <c r="D133" s="4" t="s">
        <v>159</v>
      </c>
      <c r="E133" s="4" t="s">
        <v>31</v>
      </c>
      <c r="F133" s="70">
        <v>364</v>
      </c>
      <c r="G133" s="70">
        <v>166</v>
      </c>
      <c r="H133" s="188">
        <v>364</v>
      </c>
      <c r="I133" s="85">
        <f>H133/Demografia!F133</f>
        <v>6.798655211057153E-2</v>
      </c>
      <c r="J133" s="85">
        <f t="shared" si="14"/>
        <v>3.7063499151558455E-3</v>
      </c>
      <c r="K133" s="85">
        <f t="shared" si="15"/>
        <v>4.0599172401485665E-3</v>
      </c>
      <c r="L133" s="186">
        <f>H133/Demografia!F133*1000</f>
        <v>67.986552110571523</v>
      </c>
      <c r="M133" s="188">
        <v>213</v>
      </c>
      <c r="N133" s="188">
        <v>149</v>
      </c>
      <c r="O133" s="188">
        <v>77</v>
      </c>
      <c r="P133" s="188">
        <v>88</v>
      </c>
      <c r="Q133" s="188">
        <v>82</v>
      </c>
      <c r="R133" s="188">
        <v>17</v>
      </c>
      <c r="S133" s="188">
        <v>0</v>
      </c>
      <c r="T133" s="189">
        <v>3</v>
      </c>
      <c r="U133" s="190">
        <v>0</v>
      </c>
      <c r="V133" s="112">
        <f>Demografia!F133/'Pomoc społeczna'!T133</f>
        <v>1784.6666666666667</v>
      </c>
      <c r="W133" s="71">
        <v>123</v>
      </c>
      <c r="X133" s="153">
        <v>1</v>
      </c>
      <c r="Y133" s="156">
        <v>4</v>
      </c>
      <c r="Z133" s="70" t="str">
        <f t="shared" si="16"/>
        <v>TAK</v>
      </c>
      <c r="AA133" s="94">
        <v>25</v>
      </c>
      <c r="AB133" s="85">
        <f>AA133/Demografia!N133</f>
        <v>1.7780938833570414E-2</v>
      </c>
      <c r="AC133" s="157">
        <v>0</v>
      </c>
      <c r="AD133" s="71">
        <v>0</v>
      </c>
      <c r="AE133" s="70">
        <f t="shared" ref="AE133:AE147" si="17">SUM(AF133:AG133)</f>
        <v>0</v>
      </c>
      <c r="AF133" s="70">
        <v>0</v>
      </c>
      <c r="AG133" s="70">
        <v>0</v>
      </c>
      <c r="AH133" s="194" t="s">
        <v>690</v>
      </c>
      <c r="AI133" s="192" t="s">
        <v>690</v>
      </c>
      <c r="AJ133" s="193" t="s">
        <v>690</v>
      </c>
      <c r="AK133" s="193" t="s">
        <v>690</v>
      </c>
      <c r="AL133" s="193" t="s">
        <v>690</v>
      </c>
      <c r="AM133" s="93" t="s">
        <v>690</v>
      </c>
    </row>
    <row r="134" spans="1:39">
      <c r="A134" s="2">
        <v>131</v>
      </c>
      <c r="B134" s="70" t="s">
        <v>674</v>
      </c>
      <c r="C134" s="7" t="s">
        <v>154</v>
      </c>
      <c r="D134" s="4" t="s">
        <v>160</v>
      </c>
      <c r="E134" s="4" t="s">
        <v>17</v>
      </c>
      <c r="F134" s="70">
        <v>567</v>
      </c>
      <c r="G134" s="70">
        <v>264</v>
      </c>
      <c r="H134" s="188">
        <v>567</v>
      </c>
      <c r="I134" s="85">
        <f>H134/Demografia!F134</f>
        <v>5.4840893703452943E-2</v>
      </c>
      <c r="J134" s="85">
        <f t="shared" si="14"/>
        <v>5.894436009645441E-3</v>
      </c>
      <c r="K134" s="85">
        <f t="shared" si="15"/>
        <v>6.3241018548468048E-3</v>
      </c>
      <c r="L134" s="186">
        <f>H134/Demografia!F134*1000</f>
        <v>54.840893703452942</v>
      </c>
      <c r="M134" s="188">
        <v>397</v>
      </c>
      <c r="N134" s="188">
        <v>281</v>
      </c>
      <c r="O134" s="188">
        <v>217</v>
      </c>
      <c r="P134" s="188">
        <v>385</v>
      </c>
      <c r="Q134" s="188">
        <v>157</v>
      </c>
      <c r="R134" s="188">
        <v>46</v>
      </c>
      <c r="S134" s="188">
        <v>1</v>
      </c>
      <c r="T134" s="189">
        <v>5</v>
      </c>
      <c r="U134" s="190">
        <v>0</v>
      </c>
      <c r="V134" s="112">
        <f>Demografia!F134/'Pomoc społeczna'!T134</f>
        <v>2067.8000000000002</v>
      </c>
      <c r="W134" s="71">
        <v>64.2</v>
      </c>
      <c r="X134" s="153">
        <v>1</v>
      </c>
      <c r="Y134" s="156">
        <v>12</v>
      </c>
      <c r="Z134" s="70" t="str">
        <f t="shared" si="16"/>
        <v>TAK</v>
      </c>
      <c r="AA134" s="94">
        <v>26</v>
      </c>
      <c r="AB134" s="85">
        <f>AA134/Demografia!N134</f>
        <v>1.2506012506012507E-2</v>
      </c>
      <c r="AC134" s="157">
        <v>0</v>
      </c>
      <c r="AD134" s="71">
        <v>0</v>
      </c>
      <c r="AE134" s="70">
        <f t="shared" si="17"/>
        <v>0</v>
      </c>
      <c r="AF134" s="70">
        <v>0</v>
      </c>
      <c r="AG134" s="70">
        <v>0</v>
      </c>
      <c r="AH134" s="191" t="s">
        <v>689</v>
      </c>
      <c r="AI134" s="192" t="s">
        <v>690</v>
      </c>
      <c r="AJ134" s="193" t="s">
        <v>690</v>
      </c>
      <c r="AK134" s="193" t="s">
        <v>690</v>
      </c>
      <c r="AL134" s="193" t="s">
        <v>690</v>
      </c>
      <c r="AM134" s="93" t="s">
        <v>689</v>
      </c>
    </row>
    <row r="135" spans="1:39" ht="24.75" customHeight="1">
      <c r="A135" s="2">
        <v>132</v>
      </c>
      <c r="B135" s="70" t="s">
        <v>675</v>
      </c>
      <c r="C135" s="7" t="s">
        <v>154</v>
      </c>
      <c r="D135" s="4" t="s">
        <v>161</v>
      </c>
      <c r="E135" s="4" t="s">
        <v>31</v>
      </c>
      <c r="F135" s="70">
        <v>328</v>
      </c>
      <c r="G135" s="70">
        <v>148</v>
      </c>
      <c r="H135" s="188">
        <v>328</v>
      </c>
      <c r="I135" s="85">
        <f>H135/Demografia!F135</f>
        <v>4.632768361581921E-2</v>
      </c>
      <c r="J135" s="85">
        <f t="shared" si="14"/>
        <v>3.3044565508618378E-3</v>
      </c>
      <c r="K135" s="85">
        <f t="shared" si="15"/>
        <v>3.6583869636503561E-3</v>
      </c>
      <c r="L135" s="186">
        <f>H135/Demografia!F135*1000</f>
        <v>46.327683615819211</v>
      </c>
      <c r="M135" s="188">
        <v>166</v>
      </c>
      <c r="N135" s="188">
        <v>193</v>
      </c>
      <c r="O135" s="188">
        <v>71</v>
      </c>
      <c r="P135" s="188">
        <v>123</v>
      </c>
      <c r="Q135" s="188">
        <v>93</v>
      </c>
      <c r="R135" s="188">
        <v>28</v>
      </c>
      <c r="S135" s="188">
        <v>0</v>
      </c>
      <c r="T135" s="189">
        <v>3</v>
      </c>
      <c r="U135" s="190">
        <v>0</v>
      </c>
      <c r="V135" s="112">
        <f>Demografia!F135/'Pomoc społeczna'!T135</f>
        <v>2360</v>
      </c>
      <c r="W135" s="71">
        <v>66.666666666666671</v>
      </c>
      <c r="X135" s="153">
        <v>1</v>
      </c>
      <c r="Y135" s="156">
        <v>12</v>
      </c>
      <c r="Z135" s="70" t="str">
        <f t="shared" si="16"/>
        <v>TAK</v>
      </c>
      <c r="AA135" s="94">
        <v>41</v>
      </c>
      <c r="AB135" s="85">
        <f>AA135/Demografia!N135</f>
        <v>2.5015253203172667E-2</v>
      </c>
      <c r="AC135" s="157">
        <v>0</v>
      </c>
      <c r="AD135" s="71">
        <v>11</v>
      </c>
      <c r="AE135" s="70">
        <f t="shared" si="17"/>
        <v>0</v>
      </c>
      <c r="AF135" s="70">
        <v>0</v>
      </c>
      <c r="AG135" s="70">
        <v>0</v>
      </c>
      <c r="AH135" s="191" t="s">
        <v>689</v>
      </c>
      <c r="AI135" s="192" t="s">
        <v>689</v>
      </c>
      <c r="AJ135" s="193" t="s">
        <v>690</v>
      </c>
      <c r="AK135" s="193" t="s">
        <v>689</v>
      </c>
      <c r="AL135" s="193" t="s">
        <v>690</v>
      </c>
      <c r="AM135" s="93" t="s">
        <v>689</v>
      </c>
    </row>
    <row r="136" spans="1:39">
      <c r="A136" s="2">
        <v>133</v>
      </c>
      <c r="B136" s="70" t="s">
        <v>676</v>
      </c>
      <c r="C136" s="7" t="s">
        <v>154</v>
      </c>
      <c r="D136" s="4" t="s">
        <v>162</v>
      </c>
      <c r="E136" s="4" t="s">
        <v>16</v>
      </c>
      <c r="F136" s="70">
        <v>119</v>
      </c>
      <c r="G136" s="70">
        <v>77</v>
      </c>
      <c r="H136" s="188">
        <v>119</v>
      </c>
      <c r="I136" s="85">
        <f>H136/Demografia!F136</f>
        <v>3.6671802773497686E-2</v>
      </c>
      <c r="J136" s="85">
        <f t="shared" si="14"/>
        <v>1.7192105028132536E-3</v>
      </c>
      <c r="K136" s="85">
        <f t="shared" si="15"/>
        <v>1.327280636202416E-3</v>
      </c>
      <c r="L136" s="186">
        <f>H136/Demografia!F136*1000</f>
        <v>36.671802773497689</v>
      </c>
      <c r="M136" s="188">
        <v>89</v>
      </c>
      <c r="N136" s="188">
        <v>68</v>
      </c>
      <c r="O136" s="188">
        <v>46</v>
      </c>
      <c r="P136" s="188">
        <v>56</v>
      </c>
      <c r="Q136" s="188">
        <v>16</v>
      </c>
      <c r="R136" s="188">
        <v>10</v>
      </c>
      <c r="S136" s="188">
        <v>0</v>
      </c>
      <c r="T136" s="189">
        <v>2</v>
      </c>
      <c r="U136" s="190">
        <v>0</v>
      </c>
      <c r="V136" s="112">
        <f>Demografia!F136/'Pomoc społeczna'!T136</f>
        <v>1622.5</v>
      </c>
      <c r="W136" s="71">
        <v>45.5</v>
      </c>
      <c r="X136" s="153">
        <v>0</v>
      </c>
      <c r="Y136" s="156">
        <v>0</v>
      </c>
      <c r="Z136" s="70" t="str">
        <f t="shared" si="16"/>
        <v>NIE</v>
      </c>
      <c r="AA136" s="94">
        <v>0</v>
      </c>
      <c r="AB136" s="85">
        <f>AA136/Demografia!N136</f>
        <v>0</v>
      </c>
      <c r="AC136" s="157">
        <v>0</v>
      </c>
      <c r="AD136" s="71">
        <v>0</v>
      </c>
      <c r="AE136" s="70">
        <f t="shared" si="17"/>
        <v>0</v>
      </c>
      <c r="AF136" s="70">
        <v>0</v>
      </c>
      <c r="AG136" s="70">
        <v>0</v>
      </c>
      <c r="AH136" s="195" t="s">
        <v>689</v>
      </c>
      <c r="AI136" s="192" t="s">
        <v>690</v>
      </c>
      <c r="AJ136" s="193" t="s">
        <v>690</v>
      </c>
      <c r="AK136" s="193" t="s">
        <v>690</v>
      </c>
      <c r="AL136" s="193" t="s">
        <v>690</v>
      </c>
      <c r="AM136" s="93" t="s">
        <v>690</v>
      </c>
    </row>
    <row r="137" spans="1:39">
      <c r="A137" s="2">
        <v>134</v>
      </c>
      <c r="B137" s="70" t="s">
        <v>677</v>
      </c>
      <c r="C137" s="7" t="s">
        <v>154</v>
      </c>
      <c r="D137" s="4" t="s">
        <v>162</v>
      </c>
      <c r="E137" s="4" t="s">
        <v>17</v>
      </c>
      <c r="F137" s="70">
        <v>145</v>
      </c>
      <c r="G137" s="70">
        <v>89</v>
      </c>
      <c r="H137" s="188">
        <v>145</v>
      </c>
      <c r="I137" s="85">
        <f>H137/Demografia!F137</f>
        <v>3.7721123829344436E-2</v>
      </c>
      <c r="J137" s="85">
        <f t="shared" si="14"/>
        <v>1.9871394123425917E-3</v>
      </c>
      <c r="K137" s="85">
        <f t="shared" si="15"/>
        <v>1.6172747247844563E-3</v>
      </c>
      <c r="L137" s="186">
        <f>H137/Demografia!F137*1000</f>
        <v>37.721123829344435</v>
      </c>
      <c r="M137" s="188">
        <v>65</v>
      </c>
      <c r="N137" s="188">
        <v>60</v>
      </c>
      <c r="O137" s="188">
        <v>72</v>
      </c>
      <c r="P137" s="188">
        <v>46</v>
      </c>
      <c r="Q137" s="188">
        <v>14</v>
      </c>
      <c r="R137" s="188">
        <v>6</v>
      </c>
      <c r="S137" s="188">
        <v>0</v>
      </c>
      <c r="T137" s="189">
        <v>2</v>
      </c>
      <c r="U137" s="190">
        <v>0</v>
      </c>
      <c r="V137" s="112">
        <f>Demografia!F137/'Pomoc społeczna'!T137</f>
        <v>1922</v>
      </c>
      <c r="W137" s="71">
        <v>41.5</v>
      </c>
      <c r="X137" s="153">
        <v>0</v>
      </c>
      <c r="Y137" s="156">
        <v>0</v>
      </c>
      <c r="Z137" s="70" t="str">
        <f t="shared" si="16"/>
        <v>TAK</v>
      </c>
      <c r="AA137" s="94">
        <v>7</v>
      </c>
      <c r="AB137" s="85">
        <f>AA137/Demografia!N137</f>
        <v>8.027522935779817E-3</v>
      </c>
      <c r="AC137" s="157">
        <v>0</v>
      </c>
      <c r="AD137" s="71">
        <v>0</v>
      </c>
      <c r="AE137" s="70">
        <f t="shared" si="17"/>
        <v>0</v>
      </c>
      <c r="AF137" s="70">
        <v>0</v>
      </c>
      <c r="AG137" s="70">
        <v>0</v>
      </c>
      <c r="AH137" s="194" t="s">
        <v>690</v>
      </c>
      <c r="AI137" s="192" t="s">
        <v>689</v>
      </c>
      <c r="AJ137" s="193" t="s">
        <v>690</v>
      </c>
      <c r="AK137" s="193" t="s">
        <v>690</v>
      </c>
      <c r="AL137" s="193" t="s">
        <v>689</v>
      </c>
      <c r="AM137" s="93" t="s">
        <v>689</v>
      </c>
    </row>
    <row r="138" spans="1:39">
      <c r="A138" s="2">
        <v>135</v>
      </c>
      <c r="B138" s="70" t="s">
        <v>678</v>
      </c>
      <c r="C138" s="7" t="s">
        <v>154</v>
      </c>
      <c r="D138" s="4" t="s">
        <v>163</v>
      </c>
      <c r="E138" s="4" t="s">
        <v>17</v>
      </c>
      <c r="F138" s="70">
        <v>148</v>
      </c>
      <c r="G138" s="70">
        <v>84</v>
      </c>
      <c r="H138" s="188">
        <v>148</v>
      </c>
      <c r="I138" s="85">
        <f>H138/Demografia!F138</f>
        <v>3.4450651769087522E-2</v>
      </c>
      <c r="J138" s="85">
        <f t="shared" si="14"/>
        <v>1.8755023667053675E-3</v>
      </c>
      <c r="K138" s="85">
        <f t="shared" si="15"/>
        <v>1.6507355811593071E-3</v>
      </c>
      <c r="L138" s="186">
        <f>H138/Demografia!F138*1000</f>
        <v>34.450651769087521</v>
      </c>
      <c r="M138" s="188">
        <v>93</v>
      </c>
      <c r="N138" s="188">
        <v>94</v>
      </c>
      <c r="O138" s="188">
        <v>49</v>
      </c>
      <c r="P138" s="188">
        <v>33</v>
      </c>
      <c r="Q138" s="188">
        <v>23</v>
      </c>
      <c r="R138" s="188">
        <v>0</v>
      </c>
      <c r="S138" s="188">
        <v>0</v>
      </c>
      <c r="T138" s="189">
        <v>3</v>
      </c>
      <c r="U138" s="190">
        <v>3</v>
      </c>
      <c r="V138" s="112">
        <f>Demografia!F138/'Pomoc społeczna'!T138</f>
        <v>1432</v>
      </c>
      <c r="W138" s="71">
        <v>13.666666666666666</v>
      </c>
      <c r="X138" s="153">
        <v>1</v>
      </c>
      <c r="Y138" s="156">
        <v>9</v>
      </c>
      <c r="Z138" s="70" t="str">
        <f t="shared" si="16"/>
        <v>TAK</v>
      </c>
      <c r="AA138" s="94">
        <v>18</v>
      </c>
      <c r="AB138" s="85">
        <f>AA138/Demografia!N138</f>
        <v>1.812688821752266E-2</v>
      </c>
      <c r="AC138" s="157">
        <v>0</v>
      </c>
      <c r="AD138" s="71">
        <v>0</v>
      </c>
      <c r="AE138" s="70">
        <f t="shared" si="17"/>
        <v>0</v>
      </c>
      <c r="AF138" s="70">
        <v>0</v>
      </c>
      <c r="AG138" s="70">
        <v>0</v>
      </c>
      <c r="AH138" s="191" t="s">
        <v>689</v>
      </c>
      <c r="AI138" s="192" t="s">
        <v>690</v>
      </c>
      <c r="AJ138" s="193" t="s">
        <v>690</v>
      </c>
      <c r="AK138" s="193" t="s">
        <v>690</v>
      </c>
      <c r="AL138" s="193" t="s">
        <v>690</v>
      </c>
      <c r="AM138" s="93" t="s">
        <v>690</v>
      </c>
    </row>
    <row r="139" spans="1:39" ht="30" customHeight="1">
      <c r="A139" s="2">
        <v>136</v>
      </c>
      <c r="B139" s="70" t="s">
        <v>679</v>
      </c>
      <c r="C139" s="7" t="s">
        <v>154</v>
      </c>
      <c r="D139" s="4" t="s">
        <v>164</v>
      </c>
      <c r="E139" s="4" t="s">
        <v>31</v>
      </c>
      <c r="F139" s="70">
        <v>594</v>
      </c>
      <c r="G139" s="70">
        <v>271</v>
      </c>
      <c r="H139" s="188">
        <v>594</v>
      </c>
      <c r="I139" s="85">
        <f>H139/Demografia!F139</f>
        <v>8.9592760180995476E-2</v>
      </c>
      <c r="J139" s="85">
        <f t="shared" si="14"/>
        <v>6.0507278735375545E-3</v>
      </c>
      <c r="K139" s="85">
        <f t="shared" si="15"/>
        <v>6.6252495622204626E-3</v>
      </c>
      <c r="L139" s="186">
        <f>H139/Demografia!F139*1000</f>
        <v>89.592760180995469</v>
      </c>
      <c r="M139" s="188">
        <v>405</v>
      </c>
      <c r="N139" s="188">
        <v>415</v>
      </c>
      <c r="O139" s="188">
        <v>85</v>
      </c>
      <c r="P139" s="188">
        <v>50</v>
      </c>
      <c r="Q139" s="188">
        <v>44</v>
      </c>
      <c r="R139" s="188">
        <v>1</v>
      </c>
      <c r="S139" s="188">
        <v>1</v>
      </c>
      <c r="T139" s="189">
        <v>3</v>
      </c>
      <c r="U139" s="190">
        <v>0</v>
      </c>
      <c r="V139" s="112">
        <f>Demografia!F139/'Pomoc społeczna'!T139</f>
        <v>2210</v>
      </c>
      <c r="W139" s="71">
        <v>68</v>
      </c>
      <c r="X139" s="153">
        <v>0</v>
      </c>
      <c r="Y139" s="156">
        <v>0</v>
      </c>
      <c r="Z139" s="70" t="str">
        <f t="shared" si="16"/>
        <v>TAK</v>
      </c>
      <c r="AA139" s="94">
        <v>25</v>
      </c>
      <c r="AB139" s="85">
        <f>AA139/Demografia!N139</f>
        <v>1.5346838551258441E-2</v>
      </c>
      <c r="AC139" s="157">
        <v>0</v>
      </c>
      <c r="AD139" s="71">
        <v>0</v>
      </c>
      <c r="AE139" s="70">
        <f t="shared" si="17"/>
        <v>0</v>
      </c>
      <c r="AF139" s="70">
        <v>0</v>
      </c>
      <c r="AG139" s="70">
        <v>0</v>
      </c>
      <c r="AH139" s="194" t="s">
        <v>690</v>
      </c>
      <c r="AI139" s="192" t="s">
        <v>689</v>
      </c>
      <c r="AJ139" s="193" t="s">
        <v>690</v>
      </c>
      <c r="AK139" s="193" t="s">
        <v>689</v>
      </c>
      <c r="AL139" s="193" t="s">
        <v>689</v>
      </c>
      <c r="AM139" s="93" t="s">
        <v>690</v>
      </c>
    </row>
    <row r="140" spans="1:39" ht="24.75" customHeight="1">
      <c r="A140" s="2">
        <v>137</v>
      </c>
      <c r="B140" s="70" t="s">
        <v>680</v>
      </c>
      <c r="C140" s="7" t="s">
        <v>154</v>
      </c>
      <c r="D140" s="4" t="s">
        <v>165</v>
      </c>
      <c r="E140" s="4" t="s">
        <v>31</v>
      </c>
      <c r="F140" s="70">
        <v>431</v>
      </c>
      <c r="G140" s="70">
        <v>228</v>
      </c>
      <c r="H140" s="188">
        <v>431</v>
      </c>
      <c r="I140" s="85">
        <f>H140/Demografia!F140</f>
        <v>5.0957673208796406E-2</v>
      </c>
      <c r="J140" s="85">
        <f t="shared" si="14"/>
        <v>5.0906492810574265E-3</v>
      </c>
      <c r="K140" s="85">
        <f t="shared" si="15"/>
        <v>4.8072096991869009E-3</v>
      </c>
      <c r="L140" s="186">
        <f>H140/Demografia!F140*1000</f>
        <v>50.957673208796407</v>
      </c>
      <c r="M140" s="188">
        <v>285</v>
      </c>
      <c r="N140" s="188">
        <v>252</v>
      </c>
      <c r="O140" s="188">
        <v>86</v>
      </c>
      <c r="P140" s="188">
        <v>166</v>
      </c>
      <c r="Q140" s="188">
        <v>42</v>
      </c>
      <c r="R140" s="188">
        <v>57</v>
      </c>
      <c r="S140" s="188">
        <v>0</v>
      </c>
      <c r="T140" s="189">
        <v>5</v>
      </c>
      <c r="U140" s="190">
        <v>0</v>
      </c>
      <c r="V140" s="112">
        <f>Demografia!F140/'Pomoc społeczna'!T140</f>
        <v>1691.6</v>
      </c>
      <c r="W140" s="71">
        <v>48.2</v>
      </c>
      <c r="X140" s="153">
        <v>1</v>
      </c>
      <c r="Y140" s="156">
        <v>14</v>
      </c>
      <c r="Z140" s="70" t="str">
        <f t="shared" si="16"/>
        <v>TAK</v>
      </c>
      <c r="AA140" s="94">
        <v>40</v>
      </c>
      <c r="AB140" s="85">
        <f>AA140/Demografia!N140</f>
        <v>1.756697408871322E-2</v>
      </c>
      <c r="AC140" s="157">
        <v>0</v>
      </c>
      <c r="AD140" s="71">
        <v>9</v>
      </c>
      <c r="AE140" s="70">
        <f t="shared" si="17"/>
        <v>0</v>
      </c>
      <c r="AF140" s="70">
        <v>0</v>
      </c>
      <c r="AG140" s="70">
        <v>0</v>
      </c>
      <c r="AH140" s="194" t="s">
        <v>690</v>
      </c>
      <c r="AI140" s="192" t="s">
        <v>690</v>
      </c>
      <c r="AJ140" s="193" t="s">
        <v>690</v>
      </c>
      <c r="AK140" s="193" t="s">
        <v>690</v>
      </c>
      <c r="AL140" s="193" t="s">
        <v>690</v>
      </c>
      <c r="AM140" s="93" t="s">
        <v>690</v>
      </c>
    </row>
    <row r="141" spans="1:39">
      <c r="A141" s="2">
        <v>138</v>
      </c>
      <c r="B141" s="70" t="s">
        <v>681</v>
      </c>
      <c r="C141" s="7" t="s">
        <v>154</v>
      </c>
      <c r="D141" s="4" t="s">
        <v>166</v>
      </c>
      <c r="E141" s="4" t="s">
        <v>17</v>
      </c>
      <c r="F141" s="70">
        <v>373</v>
      </c>
      <c r="G141" s="70">
        <v>166</v>
      </c>
      <c r="H141" s="188">
        <v>373</v>
      </c>
      <c r="I141" s="85">
        <f>H141/Demografia!F141</f>
        <v>5.0127671011960757E-2</v>
      </c>
      <c r="J141" s="85">
        <f t="shared" si="14"/>
        <v>3.7063499151558455E-3</v>
      </c>
      <c r="K141" s="85">
        <f t="shared" si="15"/>
        <v>4.1602998092731183E-3</v>
      </c>
      <c r="L141" s="186">
        <f>H141/Demografia!F141*1000</f>
        <v>50.127671011960757</v>
      </c>
      <c r="M141" s="188">
        <v>220</v>
      </c>
      <c r="N141" s="188">
        <v>254</v>
      </c>
      <c r="O141" s="188">
        <v>63</v>
      </c>
      <c r="P141" s="188">
        <v>56</v>
      </c>
      <c r="Q141" s="188">
        <v>36</v>
      </c>
      <c r="R141" s="188">
        <v>0</v>
      </c>
      <c r="S141" s="188">
        <v>0</v>
      </c>
      <c r="T141" s="189">
        <v>3</v>
      </c>
      <c r="U141" s="190">
        <v>0</v>
      </c>
      <c r="V141" s="112">
        <f>Demografia!F141/'Pomoc społeczna'!T141</f>
        <v>2480.3333333333335</v>
      </c>
      <c r="W141" s="71">
        <v>50</v>
      </c>
      <c r="X141" s="153">
        <v>0</v>
      </c>
      <c r="Y141" s="156">
        <v>0</v>
      </c>
      <c r="Z141" s="70" t="str">
        <f t="shared" si="16"/>
        <v>TAK</v>
      </c>
      <c r="AA141" s="94">
        <v>14</v>
      </c>
      <c r="AB141" s="85">
        <f>AA141/Demografia!N141</f>
        <v>8.7884494664155679E-3</v>
      </c>
      <c r="AC141" s="157">
        <v>0</v>
      </c>
      <c r="AD141" s="71">
        <v>0</v>
      </c>
      <c r="AE141" s="70">
        <f t="shared" si="17"/>
        <v>8</v>
      </c>
      <c r="AF141" s="70">
        <v>8</v>
      </c>
      <c r="AG141" s="70">
        <v>0</v>
      </c>
      <c r="AH141" s="194" t="s">
        <v>690</v>
      </c>
      <c r="AI141" s="192" t="s">
        <v>690</v>
      </c>
      <c r="AJ141" s="193" t="s">
        <v>690</v>
      </c>
      <c r="AK141" s="193" t="s">
        <v>690</v>
      </c>
      <c r="AL141" s="193" t="s">
        <v>690</v>
      </c>
      <c r="AM141" s="93" t="s">
        <v>690</v>
      </c>
    </row>
    <row r="142" spans="1:39" ht="25.5" customHeight="1">
      <c r="A142" s="2">
        <v>139</v>
      </c>
      <c r="B142" s="70" t="s">
        <v>682</v>
      </c>
      <c r="C142" s="7" t="s">
        <v>167</v>
      </c>
      <c r="D142" s="4" t="s">
        <v>168</v>
      </c>
      <c r="E142" s="4" t="s">
        <v>31</v>
      </c>
      <c r="F142" s="70">
        <v>639</v>
      </c>
      <c r="G142" s="70">
        <v>317</v>
      </c>
      <c r="H142" s="188">
        <v>639</v>
      </c>
      <c r="I142" s="85">
        <f>H142/Demografia!F142</f>
        <v>4.5509579089808419E-2</v>
      </c>
      <c r="J142" s="85">
        <f t="shared" si="14"/>
        <v>7.0777886934000177E-3</v>
      </c>
      <c r="K142" s="85">
        <f t="shared" si="15"/>
        <v>7.1271624078432247E-3</v>
      </c>
      <c r="L142" s="186">
        <f>H142/Demografia!F142*1000</f>
        <v>45.509579089808419</v>
      </c>
      <c r="M142" s="188">
        <v>216</v>
      </c>
      <c r="N142" s="188">
        <v>249</v>
      </c>
      <c r="O142" s="188">
        <v>327</v>
      </c>
      <c r="P142" s="188">
        <v>450</v>
      </c>
      <c r="Q142" s="188">
        <v>280</v>
      </c>
      <c r="R142" s="188">
        <v>68</v>
      </c>
      <c r="S142" s="188">
        <v>9</v>
      </c>
      <c r="T142" s="189">
        <v>8</v>
      </c>
      <c r="U142" s="190">
        <v>0</v>
      </c>
      <c r="V142" s="112">
        <f>Demografia!F142/'Pomoc społeczna'!T142</f>
        <v>1755.125</v>
      </c>
      <c r="W142" s="71">
        <v>61.75</v>
      </c>
      <c r="X142" s="153">
        <v>3</v>
      </c>
      <c r="Y142" s="156">
        <v>39</v>
      </c>
      <c r="Z142" s="70" t="str">
        <f t="shared" si="16"/>
        <v>TAK</v>
      </c>
      <c r="AA142" s="94">
        <v>92</v>
      </c>
      <c r="AB142" s="85">
        <f>AA142/Demografia!N142</f>
        <v>2.7194797516996747E-2</v>
      </c>
      <c r="AC142" s="157">
        <v>50</v>
      </c>
      <c r="AD142" s="71">
        <v>30</v>
      </c>
      <c r="AE142" s="70">
        <f t="shared" si="17"/>
        <v>0</v>
      </c>
      <c r="AF142" s="70">
        <v>0</v>
      </c>
      <c r="AG142" s="70">
        <v>0</v>
      </c>
      <c r="AH142" s="191" t="s">
        <v>689</v>
      </c>
      <c r="AI142" s="192" t="s">
        <v>689</v>
      </c>
      <c r="AJ142" s="193" t="s">
        <v>690</v>
      </c>
      <c r="AK142" s="193" t="s">
        <v>689</v>
      </c>
      <c r="AL142" s="193" t="s">
        <v>690</v>
      </c>
      <c r="AM142" s="93" t="s">
        <v>690</v>
      </c>
    </row>
    <row r="143" spans="1:39" ht="25.5" customHeight="1">
      <c r="A143" s="2">
        <v>140</v>
      </c>
      <c r="B143" s="70" t="s">
        <v>683</v>
      </c>
      <c r="C143" s="7" t="s">
        <v>167</v>
      </c>
      <c r="D143" s="4" t="s">
        <v>169</v>
      </c>
      <c r="E143" s="4" t="s">
        <v>31</v>
      </c>
      <c r="F143" s="70">
        <v>263</v>
      </c>
      <c r="G143" s="70">
        <v>143</v>
      </c>
      <c r="H143" s="188">
        <v>263</v>
      </c>
      <c r="I143" s="85">
        <f>H143/Demografia!F143</f>
        <v>5.390448862471818E-2</v>
      </c>
      <c r="J143" s="85">
        <f t="shared" si="14"/>
        <v>3.1928195052246138E-3</v>
      </c>
      <c r="K143" s="85">
        <f t="shared" si="15"/>
        <v>2.9334017421952553E-3</v>
      </c>
      <c r="L143" s="186">
        <f>H143/Demografia!F143*1000</f>
        <v>53.904488624718184</v>
      </c>
      <c r="M143" s="188">
        <v>253</v>
      </c>
      <c r="N143" s="188">
        <v>136</v>
      </c>
      <c r="O143" s="188">
        <v>62</v>
      </c>
      <c r="P143" s="188">
        <v>62</v>
      </c>
      <c r="Q143" s="188">
        <v>81</v>
      </c>
      <c r="R143" s="188">
        <v>6</v>
      </c>
      <c r="S143" s="188">
        <v>0</v>
      </c>
      <c r="T143" s="189">
        <v>2</v>
      </c>
      <c r="U143" s="190">
        <v>0</v>
      </c>
      <c r="V143" s="112">
        <f>Demografia!F143/'Pomoc społeczna'!T143</f>
        <v>2439.5</v>
      </c>
      <c r="W143" s="71">
        <v>26.5</v>
      </c>
      <c r="X143" s="153">
        <v>1</v>
      </c>
      <c r="Y143" s="156">
        <v>14</v>
      </c>
      <c r="Z143" s="70" t="str">
        <f t="shared" si="16"/>
        <v>TAK</v>
      </c>
      <c r="AA143" s="94">
        <v>9</v>
      </c>
      <c r="AB143" s="85">
        <f>AA143/Demografia!N143</f>
        <v>7.8947368421052634E-3</v>
      </c>
      <c r="AC143" s="157">
        <v>0</v>
      </c>
      <c r="AD143" s="71">
        <v>0</v>
      </c>
      <c r="AE143" s="70">
        <f t="shared" si="17"/>
        <v>0</v>
      </c>
      <c r="AF143" s="70">
        <v>0</v>
      </c>
      <c r="AG143" s="70">
        <v>0</v>
      </c>
      <c r="AH143" s="194" t="s">
        <v>690</v>
      </c>
      <c r="AI143" s="192" t="s">
        <v>689</v>
      </c>
      <c r="AJ143" s="193" t="s">
        <v>690</v>
      </c>
      <c r="AK143" s="193" t="s">
        <v>690</v>
      </c>
      <c r="AL143" s="193" t="s">
        <v>689</v>
      </c>
      <c r="AM143" s="93" t="s">
        <v>689</v>
      </c>
    </row>
    <row r="144" spans="1:39" ht="25.5">
      <c r="A144" s="2">
        <v>141</v>
      </c>
      <c r="B144" s="70" t="s">
        <v>684</v>
      </c>
      <c r="C144" s="7" t="s">
        <v>167</v>
      </c>
      <c r="D144" s="4" t="s">
        <v>170</v>
      </c>
      <c r="E144" s="4" t="s">
        <v>31</v>
      </c>
      <c r="F144" s="70">
        <v>556</v>
      </c>
      <c r="G144" s="70">
        <v>277</v>
      </c>
      <c r="H144" s="188">
        <v>556</v>
      </c>
      <c r="I144" s="85">
        <f>H144/Demografia!F144</f>
        <v>6.6348448687350833E-2</v>
      </c>
      <c r="J144" s="85">
        <f t="shared" si="14"/>
        <v>6.1846923283022234E-3</v>
      </c>
      <c r="K144" s="85">
        <f t="shared" si="15"/>
        <v>6.2014120481390187E-3</v>
      </c>
      <c r="L144" s="186">
        <f>H144/Demografia!F144*1000</f>
        <v>66.348448687350839</v>
      </c>
      <c r="M144" s="188">
        <v>273</v>
      </c>
      <c r="N144" s="188">
        <v>294</v>
      </c>
      <c r="O144" s="188">
        <v>171</v>
      </c>
      <c r="P144" s="188">
        <v>234</v>
      </c>
      <c r="Q144" s="188">
        <v>110</v>
      </c>
      <c r="R144" s="188">
        <v>22</v>
      </c>
      <c r="S144" s="188">
        <v>0</v>
      </c>
      <c r="T144" s="189">
        <v>5</v>
      </c>
      <c r="U144" s="190">
        <v>5</v>
      </c>
      <c r="V144" s="112">
        <f>Demografia!F144/'Pomoc społeczna'!T144</f>
        <v>1676</v>
      </c>
      <c r="W144" s="71">
        <v>55.4</v>
      </c>
      <c r="X144" s="153">
        <v>2</v>
      </c>
      <c r="Y144" s="156">
        <v>24</v>
      </c>
      <c r="Z144" s="70" t="str">
        <f t="shared" si="16"/>
        <v>TAK</v>
      </c>
      <c r="AA144" s="94">
        <v>57</v>
      </c>
      <c r="AB144" s="85">
        <f>AA144/Demografia!N144</f>
        <v>2.6511627906976743E-2</v>
      </c>
      <c r="AC144" s="157">
        <v>33</v>
      </c>
      <c r="AD144" s="71">
        <v>11</v>
      </c>
      <c r="AE144" s="70">
        <f t="shared" si="17"/>
        <v>8</v>
      </c>
      <c r="AF144" s="70">
        <v>8</v>
      </c>
      <c r="AG144" s="70">
        <v>0</v>
      </c>
      <c r="AH144" s="194" t="s">
        <v>690</v>
      </c>
      <c r="AI144" s="192" t="s">
        <v>690</v>
      </c>
      <c r="AJ144" s="193" t="s">
        <v>690</v>
      </c>
      <c r="AK144" s="193" t="s">
        <v>690</v>
      </c>
      <c r="AL144" s="193" t="s">
        <v>690</v>
      </c>
      <c r="AM144" s="93" t="s">
        <v>690</v>
      </c>
    </row>
    <row r="145" spans="1:39" ht="23.25" customHeight="1">
      <c r="A145" s="2">
        <v>142</v>
      </c>
      <c r="B145" s="70" t="s">
        <v>685</v>
      </c>
      <c r="C145" s="7" t="s">
        <v>167</v>
      </c>
      <c r="D145" s="4" t="s">
        <v>171</v>
      </c>
      <c r="E145" s="4" t="s">
        <v>31</v>
      </c>
      <c r="F145" s="70">
        <v>688</v>
      </c>
      <c r="G145" s="70">
        <v>343</v>
      </c>
      <c r="H145" s="188">
        <v>688</v>
      </c>
      <c r="I145" s="85">
        <f>H145/Demografia!F145</f>
        <v>6.4643427604998596E-2</v>
      </c>
      <c r="J145" s="85">
        <f t="shared" si="14"/>
        <v>7.6583013307135843E-3</v>
      </c>
      <c r="K145" s="85">
        <f t="shared" si="15"/>
        <v>7.6736897286324547E-3</v>
      </c>
      <c r="L145" s="186">
        <f>H145/Demografia!F145*1000</f>
        <v>64.643427604998593</v>
      </c>
      <c r="M145" s="188">
        <v>330</v>
      </c>
      <c r="N145" s="188">
        <v>315</v>
      </c>
      <c r="O145" s="188">
        <v>230</v>
      </c>
      <c r="P145" s="188">
        <v>335</v>
      </c>
      <c r="Q145" s="188">
        <v>127</v>
      </c>
      <c r="R145" s="188">
        <v>51</v>
      </c>
      <c r="S145" s="188">
        <v>6</v>
      </c>
      <c r="T145" s="189">
        <v>6</v>
      </c>
      <c r="U145" s="190">
        <v>0</v>
      </c>
      <c r="V145" s="112">
        <f>Demografia!F145/'Pomoc społeczna'!T145</f>
        <v>1773.8333333333333</v>
      </c>
      <c r="W145" s="71">
        <v>0</v>
      </c>
      <c r="X145" s="153">
        <v>1</v>
      </c>
      <c r="Y145" s="156">
        <v>22</v>
      </c>
      <c r="Z145" s="70" t="str">
        <f t="shared" si="16"/>
        <v>TAK</v>
      </c>
      <c r="AA145" s="94">
        <v>40</v>
      </c>
      <c r="AB145" s="85">
        <f>AA145/Demografia!N145</f>
        <v>1.8441678192715538E-2</v>
      </c>
      <c r="AC145" s="157">
        <v>0</v>
      </c>
      <c r="AD145" s="71">
        <v>0</v>
      </c>
      <c r="AE145" s="70">
        <f t="shared" si="17"/>
        <v>7</v>
      </c>
      <c r="AF145" s="70">
        <v>7</v>
      </c>
      <c r="AG145" s="70">
        <v>0</v>
      </c>
      <c r="AH145" s="194" t="s">
        <v>690</v>
      </c>
      <c r="AI145" s="192" t="s">
        <v>689</v>
      </c>
      <c r="AJ145" s="193" t="s">
        <v>690</v>
      </c>
      <c r="AK145" s="193" t="s">
        <v>689</v>
      </c>
      <c r="AL145" s="193" t="s">
        <v>690</v>
      </c>
      <c r="AM145" s="93" t="s">
        <v>690</v>
      </c>
    </row>
    <row r="146" spans="1:39">
      <c r="A146" s="2">
        <v>143</v>
      </c>
      <c r="B146" s="70" t="s">
        <v>686</v>
      </c>
      <c r="C146" s="11" t="s">
        <v>167</v>
      </c>
      <c r="D146" s="10" t="s">
        <v>111</v>
      </c>
      <c r="E146" s="10" t="s">
        <v>17</v>
      </c>
      <c r="F146" s="144">
        <v>425</v>
      </c>
      <c r="G146" s="144">
        <v>166</v>
      </c>
      <c r="H146" s="199">
        <v>425</v>
      </c>
      <c r="I146" s="145">
        <f>H146/Demografia!F146</f>
        <v>6.4925145126794995E-2</v>
      </c>
      <c r="J146" s="145">
        <f t="shared" si="14"/>
        <v>3.7063499151558455E-3</v>
      </c>
      <c r="K146" s="145">
        <f t="shared" si="15"/>
        <v>4.7402879864371994E-3</v>
      </c>
      <c r="L146" s="187">
        <f>H146/Demografia!F146*1000</f>
        <v>64.925145126795002</v>
      </c>
      <c r="M146" s="199">
        <v>220</v>
      </c>
      <c r="N146" s="199">
        <v>249</v>
      </c>
      <c r="O146" s="199">
        <v>97</v>
      </c>
      <c r="P146" s="199">
        <v>99</v>
      </c>
      <c r="Q146" s="199">
        <v>54</v>
      </c>
      <c r="R146" s="199">
        <v>2</v>
      </c>
      <c r="S146" s="199">
        <v>0</v>
      </c>
      <c r="T146" s="200">
        <v>4</v>
      </c>
      <c r="U146" s="190">
        <v>4</v>
      </c>
      <c r="V146" s="112">
        <f>Demografia!F146/'Pomoc społeczna'!T146</f>
        <v>1636.5</v>
      </c>
      <c r="W146" s="71">
        <v>48.75</v>
      </c>
      <c r="X146" s="155">
        <v>1</v>
      </c>
      <c r="Y146" s="156">
        <v>11</v>
      </c>
      <c r="Z146" s="70" t="str">
        <f t="shared" si="16"/>
        <v>TAK</v>
      </c>
      <c r="AA146" s="146">
        <v>36</v>
      </c>
      <c r="AB146" s="85">
        <f>AA146/Demografia!N146</f>
        <v>2.3270846800258566E-2</v>
      </c>
      <c r="AC146" s="158">
        <v>8</v>
      </c>
      <c r="AD146" s="71">
        <v>12</v>
      </c>
      <c r="AE146" s="70">
        <f t="shared" si="17"/>
        <v>6</v>
      </c>
      <c r="AF146" s="70">
        <v>6</v>
      </c>
      <c r="AG146" s="70">
        <v>0</v>
      </c>
      <c r="AH146" s="191" t="s">
        <v>689</v>
      </c>
      <c r="AI146" s="192" t="s">
        <v>690</v>
      </c>
      <c r="AJ146" s="193" t="s">
        <v>690</v>
      </c>
      <c r="AK146" s="193" t="s">
        <v>690</v>
      </c>
      <c r="AL146" s="193" t="s">
        <v>690</v>
      </c>
      <c r="AM146" s="122" t="s">
        <v>689</v>
      </c>
    </row>
    <row r="147" spans="1:39" ht="25.5" customHeight="1">
      <c r="A147" s="255">
        <v>144</v>
      </c>
      <c r="B147" s="70" t="s">
        <v>687</v>
      </c>
      <c r="C147" s="39" t="s">
        <v>167</v>
      </c>
      <c r="D147" s="39" t="s">
        <v>172</v>
      </c>
      <c r="E147" s="13" t="s">
        <v>31</v>
      </c>
      <c r="F147" s="70">
        <v>2062</v>
      </c>
      <c r="G147" s="70">
        <v>984</v>
      </c>
      <c r="H147" s="201">
        <v>2062</v>
      </c>
      <c r="I147" s="85">
        <f>H147/Demografia!F147</f>
        <v>9.1275286618564919E-2</v>
      </c>
      <c r="J147" s="85">
        <f t="shared" si="14"/>
        <v>2.1970170581405733E-2</v>
      </c>
      <c r="K147" s="85">
        <f t="shared" si="15"/>
        <v>2.2998761948314132E-2</v>
      </c>
      <c r="L147" s="186">
        <f>H147/Demografia!F147*1000</f>
        <v>91.27528661856492</v>
      </c>
      <c r="M147" s="201">
        <v>565</v>
      </c>
      <c r="N147" s="201">
        <v>506</v>
      </c>
      <c r="O147" s="201">
        <v>381</v>
      </c>
      <c r="P147" s="201">
        <v>556</v>
      </c>
      <c r="Q147" s="201">
        <v>297</v>
      </c>
      <c r="R147" s="201">
        <v>60</v>
      </c>
      <c r="S147" s="201">
        <v>12</v>
      </c>
      <c r="T147" s="202">
        <v>14</v>
      </c>
      <c r="U147" s="190">
        <v>0</v>
      </c>
      <c r="V147" s="112">
        <f>Demografia!F147/'Pomoc społeczna'!T147</f>
        <v>1613.6428571428571</v>
      </c>
      <c r="W147" s="71">
        <v>31.642857142857142</v>
      </c>
      <c r="X147" s="165">
        <v>5</v>
      </c>
      <c r="Y147" s="156">
        <v>62</v>
      </c>
      <c r="Z147" s="70" t="str">
        <f t="shared" si="16"/>
        <v>TAK</v>
      </c>
      <c r="AA147" s="113">
        <v>180</v>
      </c>
      <c r="AB147" s="85">
        <f>AA147/Demografia!N147</f>
        <v>3.1645569620253167E-2</v>
      </c>
      <c r="AC147" s="159">
        <v>98</v>
      </c>
      <c r="AD147" s="71">
        <v>67</v>
      </c>
      <c r="AE147" s="70">
        <f t="shared" si="17"/>
        <v>11</v>
      </c>
      <c r="AF147" s="70">
        <v>0</v>
      </c>
      <c r="AG147" s="70">
        <v>11</v>
      </c>
      <c r="AH147" s="194" t="s">
        <v>690</v>
      </c>
      <c r="AI147" s="192" t="s">
        <v>689</v>
      </c>
      <c r="AJ147" s="193" t="s">
        <v>689</v>
      </c>
      <c r="AK147" s="193" t="s">
        <v>689</v>
      </c>
      <c r="AL147" s="193" t="s">
        <v>690</v>
      </c>
      <c r="AM147" s="113" t="s">
        <v>689</v>
      </c>
    </row>
    <row r="148" spans="1:39" s="143" customFormat="1">
      <c r="A148" s="139"/>
      <c r="B148" s="139"/>
      <c r="C148" s="147"/>
      <c r="D148" s="147"/>
      <c r="E148" s="147"/>
      <c r="F148" s="140"/>
      <c r="G148" s="140"/>
      <c r="H148" s="203"/>
      <c r="I148" s="148"/>
      <c r="J148" s="148"/>
      <c r="K148" s="148"/>
      <c r="L148" s="204"/>
      <c r="M148" s="203"/>
      <c r="N148" s="203"/>
      <c r="O148" s="203"/>
      <c r="P148" s="203"/>
      <c r="Q148" s="203"/>
      <c r="R148" s="203"/>
      <c r="S148" s="203"/>
      <c r="T148" s="205"/>
      <c r="U148" s="205"/>
      <c r="V148" s="149"/>
      <c r="W148" s="149"/>
      <c r="X148" s="205"/>
      <c r="Y148" s="203"/>
      <c r="Z148" s="140"/>
      <c r="AA148" s="141"/>
      <c r="AB148" s="206"/>
      <c r="AC148" s="207"/>
      <c r="AD148" s="208"/>
      <c r="AE148" s="208"/>
      <c r="AF148" s="208"/>
      <c r="AG148" s="208"/>
      <c r="AH148" s="209"/>
      <c r="AI148" s="206"/>
      <c r="AJ148" s="210"/>
      <c r="AK148" s="210"/>
      <c r="AL148" s="210"/>
      <c r="AM148" s="141"/>
    </row>
    <row r="149" spans="1:39" s="143" customFormat="1">
      <c r="A149" s="139"/>
      <c r="B149" s="139"/>
      <c r="C149" s="147"/>
      <c r="D149" s="147"/>
      <c r="E149" s="147"/>
      <c r="F149" s="140"/>
      <c r="G149" s="140"/>
      <c r="H149" s="203"/>
      <c r="I149" s="148"/>
      <c r="J149" s="148"/>
      <c r="K149" s="148"/>
      <c r="L149" s="204"/>
      <c r="M149" s="203"/>
      <c r="N149" s="203"/>
      <c r="O149" s="203"/>
      <c r="P149" s="203"/>
      <c r="Q149" s="203"/>
      <c r="R149" s="203"/>
      <c r="S149" s="203"/>
      <c r="T149" s="205"/>
      <c r="U149" s="205"/>
      <c r="V149" s="149"/>
      <c r="W149" s="149"/>
      <c r="X149" s="205"/>
      <c r="Y149" s="203"/>
      <c r="Z149" s="140"/>
      <c r="AA149" s="141"/>
      <c r="AB149" s="206"/>
      <c r="AC149" s="207"/>
      <c r="AD149" s="208"/>
      <c r="AE149" s="208"/>
      <c r="AF149" s="208"/>
      <c r="AG149" s="208"/>
      <c r="AH149" s="209"/>
      <c r="AI149" s="206"/>
      <c r="AJ149" s="210"/>
      <c r="AK149" s="210"/>
      <c r="AL149" s="210"/>
      <c r="AM149" s="141"/>
    </row>
    <row r="150" spans="1:39" s="143" customFormat="1">
      <c r="A150" s="139"/>
      <c r="B150" s="139"/>
      <c r="C150" s="147"/>
      <c r="D150" s="147"/>
      <c r="E150" s="147"/>
      <c r="F150" s="140"/>
      <c r="G150" s="140"/>
      <c r="H150" s="140"/>
      <c r="I150" s="148"/>
      <c r="J150" s="148"/>
      <c r="K150" s="148"/>
      <c r="L150" s="204"/>
      <c r="M150" s="211"/>
      <c r="N150" s="211"/>
      <c r="O150" s="211"/>
      <c r="P150" s="211"/>
      <c r="Q150" s="211"/>
      <c r="R150" s="211"/>
      <c r="S150" s="211"/>
      <c r="T150" s="141"/>
      <c r="U150" s="141"/>
      <c r="V150" s="149"/>
      <c r="W150" s="149"/>
      <c r="X150" s="140"/>
      <c r="Y150" s="140"/>
      <c r="Z150" s="140"/>
      <c r="AA150" s="141"/>
      <c r="AB150" s="206"/>
      <c r="AC150" s="206"/>
      <c r="AD150" s="206"/>
      <c r="AE150" s="208"/>
      <c r="AF150" s="208"/>
      <c r="AG150" s="206"/>
      <c r="AH150" s="206"/>
      <c r="AI150" s="206"/>
      <c r="AJ150" s="206"/>
      <c r="AK150" s="206"/>
      <c r="AL150" s="206"/>
      <c r="AM150" s="141"/>
    </row>
    <row r="151" spans="1:39" ht="178.5">
      <c r="A151" s="267" t="s">
        <v>173</v>
      </c>
      <c r="B151" s="267"/>
      <c r="C151" s="267"/>
      <c r="D151" s="267"/>
      <c r="E151" s="267"/>
      <c r="F151" s="119">
        <f>SUM(F4:F147)</f>
        <v>89657</v>
      </c>
      <c r="G151" s="115">
        <f>SUM(G4:G147)</f>
        <v>44788</v>
      </c>
      <c r="H151" s="119">
        <f>SUM(H4:H147)</f>
        <v>89657</v>
      </c>
      <c r="I151" s="116">
        <f>F151/Demografia!F149</f>
        <v>4.5179112502576245E-2</v>
      </c>
      <c r="J151" s="116">
        <f t="shared" ref="J151" si="18">G151/$G$151</f>
        <v>1</v>
      </c>
      <c r="K151" s="116">
        <f>F151/$F$151</f>
        <v>1</v>
      </c>
      <c r="L151" s="212">
        <f>F151/Demografia!F149*1000</f>
        <v>45.179112502576245</v>
      </c>
      <c r="M151" s="117">
        <f>SUM(M4:M147)</f>
        <v>47237</v>
      </c>
      <c r="N151" s="117">
        <f t="shared" ref="N151:U151" si="19">SUM(N4:N147)</f>
        <v>42203</v>
      </c>
      <c r="O151" s="117">
        <f t="shared" si="19"/>
        <v>32347</v>
      </c>
      <c r="P151" s="117">
        <f t="shared" si="19"/>
        <v>35653</v>
      </c>
      <c r="Q151" s="117">
        <f t="shared" si="19"/>
        <v>23648</v>
      </c>
      <c r="R151" s="117">
        <f t="shared" si="19"/>
        <v>4834</v>
      </c>
      <c r="S151" s="117">
        <f t="shared" si="19"/>
        <v>584</v>
      </c>
      <c r="T151" s="117">
        <f>SUM(T4:T147)</f>
        <v>1070</v>
      </c>
      <c r="U151" s="117">
        <f t="shared" si="19"/>
        <v>143</v>
      </c>
      <c r="V151" s="117">
        <f>Demografia!F149/'Pomoc społeczna'!T151</f>
        <v>1854.6532710280374</v>
      </c>
      <c r="W151" s="118">
        <v>47</v>
      </c>
      <c r="X151" s="119">
        <f>SUM(X4:X147)</f>
        <v>248</v>
      </c>
      <c r="Y151" s="119">
        <f>SUM(Y4:Y147)</f>
        <v>2708</v>
      </c>
      <c r="Z151" s="123" t="s">
        <v>688</v>
      </c>
      <c r="AA151" s="117">
        <f>SUM(AA4:AA147)</f>
        <v>7682</v>
      </c>
      <c r="AB151" s="213">
        <f>AA151/Demografia!N149</f>
        <v>1.6038951141955783E-2</v>
      </c>
      <c r="AC151" s="214">
        <f>SUM(AC4:AC147)</f>
        <v>1114</v>
      </c>
      <c r="AD151" s="215" t="s">
        <v>700</v>
      </c>
      <c r="AE151" s="216">
        <f>SUM(AE4:AE147)</f>
        <v>1059</v>
      </c>
      <c r="AF151" s="214">
        <f>SUM(AF4:AF147)</f>
        <v>859</v>
      </c>
      <c r="AG151" s="218">
        <f>SUM(AG4:AG147)</f>
        <v>200</v>
      </c>
      <c r="AH151" s="215" t="s">
        <v>706</v>
      </c>
      <c r="AI151" s="215" t="s">
        <v>698</v>
      </c>
      <c r="AJ151" s="215" t="s">
        <v>697</v>
      </c>
      <c r="AK151" s="215" t="s">
        <v>699</v>
      </c>
      <c r="AL151" s="215" t="s">
        <v>696</v>
      </c>
      <c r="AM151" s="217" t="s">
        <v>695</v>
      </c>
    </row>
    <row r="153" spans="1:39">
      <c r="AD153" t="s">
        <v>541</v>
      </c>
    </row>
    <row r="154" spans="1:39">
      <c r="AD154" t="s">
        <v>542</v>
      </c>
    </row>
    <row r="155" spans="1:39">
      <c r="AD155" s="150"/>
      <c r="AE155" t="s">
        <v>691</v>
      </c>
    </row>
    <row r="156" spans="1:39">
      <c r="AD156" s="151"/>
      <c r="AE156" t="s">
        <v>692</v>
      </c>
    </row>
    <row r="157" spans="1:39">
      <c r="AD157" s="120"/>
      <c r="AE157" t="s">
        <v>693</v>
      </c>
    </row>
    <row r="158" spans="1:39">
      <c r="AD158" s="121"/>
      <c r="AE158" t="s">
        <v>694</v>
      </c>
    </row>
  </sheetData>
  <autoFilter ref="A3:AM147">
    <sortState ref="A4:AM147">
      <sortCondition ref="A3:A147"/>
    </sortState>
  </autoFilter>
  <mergeCells count="39">
    <mergeCell ref="A151:E151"/>
    <mergeCell ref="AI1:AJ1"/>
    <mergeCell ref="AK1:AK2"/>
    <mergeCell ref="AL1:AL2"/>
    <mergeCell ref="AM1:AM2"/>
    <mergeCell ref="AH1:AH2"/>
    <mergeCell ref="AG1:AG2"/>
    <mergeCell ref="AF1:AF2"/>
    <mergeCell ref="AE1:AE2"/>
    <mergeCell ref="AD1:AD2"/>
    <mergeCell ref="AC1:AC2"/>
    <mergeCell ref="AB1:AB2"/>
    <mergeCell ref="AA1:AA2"/>
    <mergeCell ref="Z1:Z2"/>
    <mergeCell ref="Y1:Y2"/>
    <mergeCell ref="X1:X2"/>
    <mergeCell ref="W1:W2"/>
    <mergeCell ref="V1:V2"/>
    <mergeCell ref="U1:U2"/>
    <mergeCell ref="T1:T2"/>
    <mergeCell ref="S1:S2"/>
    <mergeCell ref="R1:R2"/>
    <mergeCell ref="Q1:Q2"/>
    <mergeCell ref="P1:P2"/>
    <mergeCell ref="O1:O2"/>
    <mergeCell ref="N1:N2"/>
    <mergeCell ref="M1:M2"/>
    <mergeCell ref="L1:L2"/>
    <mergeCell ref="K1:K2"/>
    <mergeCell ref="J1:J2"/>
    <mergeCell ref="I1:I2"/>
    <mergeCell ref="C1:C2"/>
    <mergeCell ref="A1:A2"/>
    <mergeCell ref="H1:H2"/>
    <mergeCell ref="G1:G2"/>
    <mergeCell ref="F1:F2"/>
    <mergeCell ref="E1:E2"/>
    <mergeCell ref="D1:D2"/>
    <mergeCell ref="B1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48"/>
  <sheetViews>
    <sheetView workbookViewId="0">
      <selection activeCell="B3" sqref="B3:B146"/>
    </sheetView>
  </sheetViews>
  <sheetFormatPr defaultRowHeight="15"/>
  <cols>
    <col min="3" max="3" width="13.7109375" customWidth="1"/>
    <col min="4" max="4" width="17.28515625" customWidth="1"/>
    <col min="6" max="6" width="17.140625" customWidth="1"/>
    <col min="7" max="7" width="23.5703125" customWidth="1"/>
  </cols>
  <sheetData>
    <row r="1" spans="1:7" ht="51.75" thickTop="1">
      <c r="A1" s="42" t="s">
        <v>0</v>
      </c>
      <c r="B1" s="163" t="s">
        <v>543</v>
      </c>
      <c r="C1" s="43" t="s">
        <v>1</v>
      </c>
      <c r="D1" s="43" t="s">
        <v>2</v>
      </c>
      <c r="E1" s="43" t="s">
        <v>3</v>
      </c>
      <c r="F1" s="44" t="s">
        <v>407</v>
      </c>
      <c r="G1" s="44" t="s">
        <v>409</v>
      </c>
    </row>
    <row r="2" spans="1:7">
      <c r="A2" s="32" t="s">
        <v>177</v>
      </c>
      <c r="B2" s="152"/>
      <c r="C2" s="32" t="s">
        <v>177</v>
      </c>
      <c r="D2" s="32" t="s">
        <v>177</v>
      </c>
      <c r="E2" s="21"/>
      <c r="F2" s="21"/>
      <c r="G2" s="21"/>
    </row>
    <row r="3" spans="1:7" ht="25.5">
      <c r="A3" s="35">
        <v>1</v>
      </c>
      <c r="B3" s="35" t="s">
        <v>544</v>
      </c>
      <c r="C3" s="24" t="s">
        <v>14</v>
      </c>
      <c r="D3" s="24" t="s">
        <v>15</v>
      </c>
      <c r="E3" s="24" t="s">
        <v>16</v>
      </c>
      <c r="F3" s="70">
        <v>2</v>
      </c>
      <c r="G3" s="86">
        <f>F3/$F$147</f>
        <v>1.2172854534388314E-3</v>
      </c>
    </row>
    <row r="4" spans="1:7" ht="25.5">
      <c r="A4" s="35">
        <v>2</v>
      </c>
      <c r="B4" s="35" t="s">
        <v>545</v>
      </c>
      <c r="C4" s="24" t="s">
        <v>14</v>
      </c>
      <c r="D4" s="24" t="s">
        <v>15</v>
      </c>
      <c r="E4" s="24" t="s">
        <v>17</v>
      </c>
      <c r="F4" s="70">
        <v>0</v>
      </c>
      <c r="G4" s="86">
        <f t="shared" ref="G4:G67" si="0">F4/$F$147</f>
        <v>0</v>
      </c>
    </row>
    <row r="5" spans="1:7">
      <c r="A5" s="35">
        <v>3</v>
      </c>
      <c r="B5" s="35" t="s">
        <v>546</v>
      </c>
      <c r="C5" s="24" t="s">
        <v>14</v>
      </c>
      <c r="D5" s="24" t="s">
        <v>18</v>
      </c>
      <c r="E5" s="24" t="s">
        <v>17</v>
      </c>
      <c r="F5" s="70">
        <v>0</v>
      </c>
      <c r="G5" s="86">
        <f t="shared" si="0"/>
        <v>0</v>
      </c>
    </row>
    <row r="6" spans="1:7">
      <c r="A6" s="35">
        <v>4</v>
      </c>
      <c r="B6" s="35" t="s">
        <v>547</v>
      </c>
      <c r="C6" s="24" t="s">
        <v>14</v>
      </c>
      <c r="D6" s="24" t="s">
        <v>19</v>
      </c>
      <c r="E6" s="24" t="s">
        <v>16</v>
      </c>
      <c r="F6" s="70">
        <v>8</v>
      </c>
      <c r="G6" s="86">
        <f t="shared" si="0"/>
        <v>4.8691418137553257E-3</v>
      </c>
    </row>
    <row r="7" spans="1:7">
      <c r="A7" s="35">
        <v>5</v>
      </c>
      <c r="B7" s="35" t="s">
        <v>548</v>
      </c>
      <c r="C7" s="24" t="s">
        <v>14</v>
      </c>
      <c r="D7" s="24" t="s">
        <v>20</v>
      </c>
      <c r="E7" s="24" t="s">
        <v>17</v>
      </c>
      <c r="F7" s="70">
        <v>0</v>
      </c>
      <c r="G7" s="86">
        <f t="shared" si="0"/>
        <v>0</v>
      </c>
    </row>
    <row r="8" spans="1:7">
      <c r="A8" s="35">
        <v>6</v>
      </c>
      <c r="B8" s="35" t="s">
        <v>549</v>
      </c>
      <c r="C8" s="24" t="s">
        <v>14</v>
      </c>
      <c r="D8" s="24" t="s">
        <v>21</v>
      </c>
      <c r="E8" s="24" t="s">
        <v>16</v>
      </c>
      <c r="F8" s="70">
        <v>0</v>
      </c>
      <c r="G8" s="86">
        <f t="shared" si="0"/>
        <v>0</v>
      </c>
    </row>
    <row r="9" spans="1:7">
      <c r="A9" s="35">
        <v>7</v>
      </c>
      <c r="B9" s="35" t="s">
        <v>550</v>
      </c>
      <c r="C9" s="24" t="s">
        <v>14</v>
      </c>
      <c r="D9" s="24" t="s">
        <v>22</v>
      </c>
      <c r="E9" s="24" t="s">
        <v>17</v>
      </c>
      <c r="F9" s="70">
        <v>0</v>
      </c>
      <c r="G9" s="86">
        <f t="shared" si="0"/>
        <v>0</v>
      </c>
    </row>
    <row r="10" spans="1:7">
      <c r="A10" s="35">
        <v>8</v>
      </c>
      <c r="B10" s="35" t="s">
        <v>551</v>
      </c>
      <c r="C10" s="24" t="s">
        <v>14</v>
      </c>
      <c r="D10" s="24" t="s">
        <v>23</v>
      </c>
      <c r="E10" s="24" t="s">
        <v>17</v>
      </c>
      <c r="F10" s="70">
        <v>0</v>
      </c>
      <c r="G10" s="86">
        <f t="shared" si="0"/>
        <v>0</v>
      </c>
    </row>
    <row r="11" spans="1:7">
      <c r="A11" s="35">
        <v>9</v>
      </c>
      <c r="B11" s="35" t="s">
        <v>552</v>
      </c>
      <c r="C11" s="24" t="s">
        <v>14</v>
      </c>
      <c r="D11" s="24" t="s">
        <v>24</v>
      </c>
      <c r="E11" s="24" t="s">
        <v>17</v>
      </c>
      <c r="F11" s="70">
        <v>0</v>
      </c>
      <c r="G11" s="86">
        <f t="shared" si="0"/>
        <v>0</v>
      </c>
    </row>
    <row r="12" spans="1:7">
      <c r="A12" s="35">
        <v>10</v>
      </c>
      <c r="B12" s="35" t="s">
        <v>553</v>
      </c>
      <c r="C12" s="24" t="s">
        <v>25</v>
      </c>
      <c r="D12" s="24" t="s">
        <v>26</v>
      </c>
      <c r="E12" s="24" t="s">
        <v>17</v>
      </c>
      <c r="F12" s="70">
        <v>0</v>
      </c>
      <c r="G12" s="86">
        <f t="shared" si="0"/>
        <v>0</v>
      </c>
    </row>
    <row r="13" spans="1:7">
      <c r="A13" s="35">
        <v>11</v>
      </c>
      <c r="B13" s="35" t="s">
        <v>554</v>
      </c>
      <c r="C13" s="24" t="s">
        <v>25</v>
      </c>
      <c r="D13" s="24" t="s">
        <v>27</v>
      </c>
      <c r="E13" s="24" t="s">
        <v>17</v>
      </c>
      <c r="F13" s="70">
        <v>0</v>
      </c>
      <c r="G13" s="86">
        <f t="shared" si="0"/>
        <v>0</v>
      </c>
    </row>
    <row r="14" spans="1:7">
      <c r="A14" s="35">
        <v>12</v>
      </c>
      <c r="B14" s="35" t="s">
        <v>555</v>
      </c>
      <c r="C14" s="24" t="s">
        <v>25</v>
      </c>
      <c r="D14" s="24" t="s">
        <v>28</v>
      </c>
      <c r="E14" s="24" t="s">
        <v>16</v>
      </c>
      <c r="F14" s="70">
        <v>59</v>
      </c>
      <c r="G14" s="86">
        <f t="shared" si="0"/>
        <v>3.5909920876445525E-2</v>
      </c>
    </row>
    <row r="15" spans="1:7">
      <c r="A15" s="35">
        <v>13</v>
      </c>
      <c r="B15" s="35" t="s">
        <v>556</v>
      </c>
      <c r="C15" s="24" t="s">
        <v>25</v>
      </c>
      <c r="D15" s="24" t="s">
        <v>28</v>
      </c>
      <c r="E15" s="24" t="s">
        <v>17</v>
      </c>
      <c r="F15" s="70">
        <v>0</v>
      </c>
      <c r="G15" s="86">
        <f t="shared" si="0"/>
        <v>0</v>
      </c>
    </row>
    <row r="16" spans="1:7">
      <c r="A16" s="35">
        <v>14</v>
      </c>
      <c r="B16" s="35" t="s">
        <v>557</v>
      </c>
      <c r="C16" s="24" t="s">
        <v>25</v>
      </c>
      <c r="D16" s="24" t="s">
        <v>29</v>
      </c>
      <c r="E16" s="24" t="s">
        <v>17</v>
      </c>
      <c r="F16" s="70">
        <v>0</v>
      </c>
      <c r="G16" s="86">
        <f t="shared" si="0"/>
        <v>0</v>
      </c>
    </row>
    <row r="17" spans="1:7" ht="25.5">
      <c r="A17" s="35">
        <v>15</v>
      </c>
      <c r="B17" s="35" t="s">
        <v>558</v>
      </c>
      <c r="C17" s="24" t="s">
        <v>25</v>
      </c>
      <c r="D17" s="24" t="s">
        <v>30</v>
      </c>
      <c r="E17" s="24" t="s">
        <v>31</v>
      </c>
      <c r="F17" s="70">
        <v>0</v>
      </c>
      <c r="G17" s="86">
        <f t="shared" si="0"/>
        <v>0</v>
      </c>
    </row>
    <row r="18" spans="1:7" ht="25.5">
      <c r="A18" s="35">
        <v>16</v>
      </c>
      <c r="B18" s="35" t="s">
        <v>559</v>
      </c>
      <c r="C18" s="24" t="s">
        <v>25</v>
      </c>
      <c r="D18" s="24" t="s">
        <v>32</v>
      </c>
      <c r="E18" s="24" t="s">
        <v>31</v>
      </c>
      <c r="F18" s="70">
        <v>0</v>
      </c>
      <c r="G18" s="86">
        <f t="shared" si="0"/>
        <v>0</v>
      </c>
    </row>
    <row r="19" spans="1:7">
      <c r="A19" s="35">
        <v>17</v>
      </c>
      <c r="B19" s="35" t="s">
        <v>560</v>
      </c>
      <c r="C19" s="24" t="s">
        <v>25</v>
      </c>
      <c r="D19" s="24" t="s">
        <v>33</v>
      </c>
      <c r="E19" s="24" t="s">
        <v>17</v>
      </c>
      <c r="F19" s="70">
        <v>0</v>
      </c>
      <c r="G19" s="86">
        <f t="shared" si="0"/>
        <v>0</v>
      </c>
    </row>
    <row r="20" spans="1:7">
      <c r="A20" s="35">
        <v>18</v>
      </c>
      <c r="B20" s="35" t="s">
        <v>561</v>
      </c>
      <c r="C20" s="24" t="s">
        <v>25</v>
      </c>
      <c r="D20" s="24" t="s">
        <v>34</v>
      </c>
      <c r="E20" s="24" t="s">
        <v>17</v>
      </c>
      <c r="F20" s="70">
        <v>0</v>
      </c>
      <c r="G20" s="86">
        <f t="shared" si="0"/>
        <v>0</v>
      </c>
    </row>
    <row r="21" spans="1:7">
      <c r="A21" s="35">
        <v>19</v>
      </c>
      <c r="B21" s="35" t="s">
        <v>562</v>
      </c>
      <c r="C21" s="24" t="s">
        <v>25</v>
      </c>
      <c r="D21" s="24" t="s">
        <v>35</v>
      </c>
      <c r="E21" s="24" t="s">
        <v>17</v>
      </c>
      <c r="F21" s="70">
        <v>0</v>
      </c>
      <c r="G21" s="86">
        <f t="shared" si="0"/>
        <v>0</v>
      </c>
    </row>
    <row r="22" spans="1:7">
      <c r="A22" s="35">
        <v>20</v>
      </c>
      <c r="B22" s="35" t="s">
        <v>563</v>
      </c>
      <c r="C22" s="24" t="s">
        <v>36</v>
      </c>
      <c r="D22" s="24" t="s">
        <v>37</v>
      </c>
      <c r="E22" s="24" t="s">
        <v>17</v>
      </c>
      <c r="F22" s="70">
        <v>3</v>
      </c>
      <c r="G22" s="86">
        <f t="shared" si="0"/>
        <v>1.8259281801582471E-3</v>
      </c>
    </row>
    <row r="23" spans="1:7" ht="25.5">
      <c r="A23" s="35">
        <v>21</v>
      </c>
      <c r="B23" s="35" t="s">
        <v>564</v>
      </c>
      <c r="C23" s="24" t="s">
        <v>36</v>
      </c>
      <c r="D23" s="24" t="s">
        <v>38</v>
      </c>
      <c r="E23" s="24" t="s">
        <v>17</v>
      </c>
      <c r="F23" s="70">
        <v>1</v>
      </c>
      <c r="G23" s="86">
        <f t="shared" si="0"/>
        <v>6.0864272671941571E-4</v>
      </c>
    </row>
    <row r="24" spans="1:7">
      <c r="A24" s="35">
        <v>22</v>
      </c>
      <c r="B24" s="35" t="s">
        <v>565</v>
      </c>
      <c r="C24" s="24" t="s">
        <v>36</v>
      </c>
      <c r="D24" s="24" t="s">
        <v>39</v>
      </c>
      <c r="E24" s="24" t="s">
        <v>17</v>
      </c>
      <c r="F24" s="70">
        <v>1</v>
      </c>
      <c r="G24" s="86">
        <f t="shared" si="0"/>
        <v>6.0864272671941571E-4</v>
      </c>
    </row>
    <row r="25" spans="1:7" ht="25.5">
      <c r="A25" s="35">
        <v>23</v>
      </c>
      <c r="B25" s="35" t="s">
        <v>566</v>
      </c>
      <c r="C25" s="24" t="s">
        <v>36</v>
      </c>
      <c r="D25" s="24" t="s">
        <v>40</v>
      </c>
      <c r="E25" s="24" t="s">
        <v>31</v>
      </c>
      <c r="F25" s="70">
        <v>137</v>
      </c>
      <c r="G25" s="86">
        <f t="shared" si="0"/>
        <v>8.3384053560559945E-2</v>
      </c>
    </row>
    <row r="26" spans="1:7">
      <c r="A26" s="35">
        <v>24</v>
      </c>
      <c r="B26" s="35" t="s">
        <v>567</v>
      </c>
      <c r="C26" s="24" t="s">
        <v>36</v>
      </c>
      <c r="D26" s="24" t="s">
        <v>41</v>
      </c>
      <c r="E26" s="24" t="s">
        <v>17</v>
      </c>
      <c r="F26" s="70">
        <v>3</v>
      </c>
      <c r="G26" s="86">
        <f t="shared" si="0"/>
        <v>1.8259281801582471E-3</v>
      </c>
    </row>
    <row r="27" spans="1:7">
      <c r="A27" s="35">
        <v>25</v>
      </c>
      <c r="B27" s="35" t="s">
        <v>568</v>
      </c>
      <c r="C27" s="24" t="s">
        <v>36</v>
      </c>
      <c r="D27" s="24" t="s">
        <v>42</v>
      </c>
      <c r="E27" s="24" t="s">
        <v>17</v>
      </c>
      <c r="F27" s="70">
        <v>14</v>
      </c>
      <c r="G27" s="86">
        <f t="shared" si="0"/>
        <v>8.5209981740718196E-3</v>
      </c>
    </row>
    <row r="28" spans="1:7">
      <c r="A28" s="35">
        <v>26</v>
      </c>
      <c r="B28" s="35" t="s">
        <v>569</v>
      </c>
      <c r="C28" s="24" t="s">
        <v>36</v>
      </c>
      <c r="D28" s="24" t="s">
        <v>43</v>
      </c>
      <c r="E28" s="24" t="s">
        <v>17</v>
      </c>
      <c r="F28" s="70">
        <v>2</v>
      </c>
      <c r="G28" s="86">
        <f t="shared" si="0"/>
        <v>1.2172854534388314E-3</v>
      </c>
    </row>
    <row r="29" spans="1:7" ht="25.5">
      <c r="A29" s="35">
        <v>27</v>
      </c>
      <c r="B29" s="35" t="s">
        <v>570</v>
      </c>
      <c r="C29" s="24" t="s">
        <v>36</v>
      </c>
      <c r="D29" s="24" t="s">
        <v>44</v>
      </c>
      <c r="E29" s="24" t="s">
        <v>31</v>
      </c>
      <c r="F29" s="70">
        <v>3</v>
      </c>
      <c r="G29" s="86">
        <f t="shared" si="0"/>
        <v>1.8259281801582471E-3</v>
      </c>
    </row>
    <row r="30" spans="1:7">
      <c r="A30" s="35">
        <v>28</v>
      </c>
      <c r="B30" s="35" t="s">
        <v>571</v>
      </c>
      <c r="C30" s="24" t="s">
        <v>45</v>
      </c>
      <c r="D30" s="24" t="s">
        <v>46</v>
      </c>
      <c r="E30" s="24" t="s">
        <v>16</v>
      </c>
      <c r="F30" s="70">
        <v>27</v>
      </c>
      <c r="G30" s="86">
        <f t="shared" si="0"/>
        <v>1.6433353621424222E-2</v>
      </c>
    </row>
    <row r="31" spans="1:7">
      <c r="A31" s="35">
        <v>29</v>
      </c>
      <c r="B31" s="35" t="s">
        <v>572</v>
      </c>
      <c r="C31" s="24" t="s">
        <v>45</v>
      </c>
      <c r="D31" s="24" t="s">
        <v>46</v>
      </c>
      <c r="E31" s="24" t="s">
        <v>17</v>
      </c>
      <c r="F31" s="70">
        <v>1</v>
      </c>
      <c r="G31" s="86">
        <f t="shared" si="0"/>
        <v>6.0864272671941571E-4</v>
      </c>
    </row>
    <row r="32" spans="1:7">
      <c r="A32" s="35">
        <v>30</v>
      </c>
      <c r="B32" s="35" t="s">
        <v>573</v>
      </c>
      <c r="C32" s="24" t="s">
        <v>45</v>
      </c>
      <c r="D32" s="24" t="s">
        <v>47</v>
      </c>
      <c r="E32" s="24" t="s">
        <v>17</v>
      </c>
      <c r="F32" s="70">
        <v>0</v>
      </c>
      <c r="G32" s="86">
        <f t="shared" si="0"/>
        <v>0</v>
      </c>
    </row>
    <row r="33" spans="1:7">
      <c r="A33" s="35">
        <v>31</v>
      </c>
      <c r="B33" s="35" t="s">
        <v>574</v>
      </c>
      <c r="C33" s="24" t="s">
        <v>45</v>
      </c>
      <c r="D33" s="24" t="s">
        <v>48</v>
      </c>
      <c r="E33" s="24" t="s">
        <v>17</v>
      </c>
      <c r="F33" s="70">
        <v>1</v>
      </c>
      <c r="G33" s="86">
        <f t="shared" si="0"/>
        <v>6.0864272671941571E-4</v>
      </c>
    </row>
    <row r="34" spans="1:7">
      <c r="A34" s="35">
        <v>32</v>
      </c>
      <c r="B34" s="35" t="s">
        <v>575</v>
      </c>
      <c r="C34" s="24" t="s">
        <v>45</v>
      </c>
      <c r="D34" s="24" t="s">
        <v>49</v>
      </c>
      <c r="E34" s="24" t="s">
        <v>17</v>
      </c>
      <c r="F34" s="70">
        <v>0</v>
      </c>
      <c r="G34" s="86">
        <f t="shared" si="0"/>
        <v>0</v>
      </c>
    </row>
    <row r="35" spans="1:7">
      <c r="A35" s="35">
        <v>33</v>
      </c>
      <c r="B35" s="35" t="s">
        <v>576</v>
      </c>
      <c r="C35" s="24" t="s">
        <v>45</v>
      </c>
      <c r="D35" s="24" t="s">
        <v>50</v>
      </c>
      <c r="E35" s="24" t="s">
        <v>17</v>
      </c>
      <c r="F35" s="70">
        <v>1</v>
      </c>
      <c r="G35" s="86">
        <f t="shared" si="0"/>
        <v>6.0864272671941571E-4</v>
      </c>
    </row>
    <row r="36" spans="1:7">
      <c r="A36" s="35">
        <v>34</v>
      </c>
      <c r="B36" s="35" t="s">
        <v>577</v>
      </c>
      <c r="C36" s="24" t="s">
        <v>45</v>
      </c>
      <c r="D36" s="24" t="s">
        <v>51</v>
      </c>
      <c r="E36" s="24" t="s">
        <v>17</v>
      </c>
      <c r="F36" s="70">
        <v>4</v>
      </c>
      <c r="G36" s="86">
        <f t="shared" si="0"/>
        <v>2.4345709068776629E-3</v>
      </c>
    </row>
    <row r="37" spans="1:7" ht="25.5">
      <c r="A37" s="35">
        <v>35</v>
      </c>
      <c r="B37" s="35" t="s">
        <v>578</v>
      </c>
      <c r="C37" s="24" t="s">
        <v>52</v>
      </c>
      <c r="D37" s="24" t="s">
        <v>53</v>
      </c>
      <c r="E37" s="24" t="s">
        <v>17</v>
      </c>
      <c r="F37" s="70">
        <v>0</v>
      </c>
      <c r="G37" s="86">
        <f t="shared" si="0"/>
        <v>0</v>
      </c>
    </row>
    <row r="38" spans="1:7" ht="25.5">
      <c r="A38" s="35">
        <v>36</v>
      </c>
      <c r="B38" s="35" t="s">
        <v>579</v>
      </c>
      <c r="C38" s="24" t="s">
        <v>52</v>
      </c>
      <c r="D38" s="24" t="s">
        <v>54</v>
      </c>
      <c r="E38" s="24" t="s">
        <v>16</v>
      </c>
      <c r="F38" s="70">
        <v>2</v>
      </c>
      <c r="G38" s="86">
        <f t="shared" si="0"/>
        <v>1.2172854534388314E-3</v>
      </c>
    </row>
    <row r="39" spans="1:7" ht="25.5">
      <c r="A39" s="35">
        <v>37</v>
      </c>
      <c r="B39" s="35" t="s">
        <v>580</v>
      </c>
      <c r="C39" s="24" t="s">
        <v>52</v>
      </c>
      <c r="D39" s="24" t="s">
        <v>54</v>
      </c>
      <c r="E39" s="24" t="s">
        <v>17</v>
      </c>
      <c r="F39" s="70">
        <v>0</v>
      </c>
      <c r="G39" s="86">
        <f t="shared" si="0"/>
        <v>0</v>
      </c>
    </row>
    <row r="40" spans="1:7" ht="25.5">
      <c r="A40" s="35">
        <v>38</v>
      </c>
      <c r="B40" s="35" t="s">
        <v>581</v>
      </c>
      <c r="C40" s="24" t="s">
        <v>52</v>
      </c>
      <c r="D40" s="24" t="s">
        <v>55</v>
      </c>
      <c r="E40" s="24" t="s">
        <v>31</v>
      </c>
      <c r="F40" s="70">
        <v>2</v>
      </c>
      <c r="G40" s="86">
        <f t="shared" si="0"/>
        <v>1.2172854534388314E-3</v>
      </c>
    </row>
    <row r="41" spans="1:7" ht="25.5">
      <c r="A41" s="35">
        <v>39</v>
      </c>
      <c r="B41" s="35" t="s">
        <v>582</v>
      </c>
      <c r="C41" s="24" t="s">
        <v>52</v>
      </c>
      <c r="D41" s="24" t="s">
        <v>56</v>
      </c>
      <c r="E41" s="24" t="s">
        <v>17</v>
      </c>
      <c r="F41" s="70">
        <v>0</v>
      </c>
      <c r="G41" s="86">
        <f t="shared" si="0"/>
        <v>0</v>
      </c>
    </row>
    <row r="42" spans="1:7" ht="25.5">
      <c r="A42" s="35">
        <v>40</v>
      </c>
      <c r="B42" s="35" t="s">
        <v>583</v>
      </c>
      <c r="C42" s="24" t="s">
        <v>52</v>
      </c>
      <c r="D42" s="24" t="s">
        <v>57</v>
      </c>
      <c r="E42" s="24" t="s">
        <v>17</v>
      </c>
      <c r="F42" s="70">
        <v>0</v>
      </c>
      <c r="G42" s="86">
        <f t="shared" si="0"/>
        <v>0</v>
      </c>
    </row>
    <row r="43" spans="1:7">
      <c r="A43" s="35">
        <v>41</v>
      </c>
      <c r="B43" s="35" t="s">
        <v>584</v>
      </c>
      <c r="C43" s="24" t="s">
        <v>58</v>
      </c>
      <c r="D43" s="24" t="s">
        <v>59</v>
      </c>
      <c r="E43" s="24" t="s">
        <v>17</v>
      </c>
      <c r="F43" s="70">
        <v>3</v>
      </c>
      <c r="G43" s="86">
        <f t="shared" si="0"/>
        <v>1.8259281801582471E-3</v>
      </c>
    </row>
    <row r="44" spans="1:7">
      <c r="A44" s="35">
        <v>42</v>
      </c>
      <c r="B44" s="35" t="s">
        <v>585</v>
      </c>
      <c r="C44" s="24" t="s">
        <v>58</v>
      </c>
      <c r="D44" s="24" t="s">
        <v>60</v>
      </c>
      <c r="E44" s="24" t="s">
        <v>17</v>
      </c>
      <c r="F44" s="70">
        <v>0</v>
      </c>
      <c r="G44" s="86">
        <f t="shared" si="0"/>
        <v>0</v>
      </c>
    </row>
    <row r="45" spans="1:7" ht="25.5">
      <c r="A45" s="35">
        <v>43</v>
      </c>
      <c r="B45" s="35" t="s">
        <v>586</v>
      </c>
      <c r="C45" s="24" t="s">
        <v>58</v>
      </c>
      <c r="D45" s="24" t="s">
        <v>61</v>
      </c>
      <c r="E45" s="24" t="s">
        <v>31</v>
      </c>
      <c r="F45" s="70">
        <v>0</v>
      </c>
      <c r="G45" s="86">
        <f t="shared" si="0"/>
        <v>0</v>
      </c>
    </row>
    <row r="46" spans="1:7" ht="25.5">
      <c r="A46" s="35">
        <v>44</v>
      </c>
      <c r="B46" s="35" t="s">
        <v>587</v>
      </c>
      <c r="C46" s="24" t="s">
        <v>58</v>
      </c>
      <c r="D46" s="24" t="s">
        <v>62</v>
      </c>
      <c r="E46" s="24" t="s">
        <v>31</v>
      </c>
      <c r="F46" s="70">
        <v>0</v>
      </c>
      <c r="G46" s="86">
        <f t="shared" si="0"/>
        <v>0</v>
      </c>
    </row>
    <row r="47" spans="1:7">
      <c r="A47" s="35">
        <v>45</v>
      </c>
      <c r="B47" s="35" t="s">
        <v>588</v>
      </c>
      <c r="C47" s="24" t="s">
        <v>58</v>
      </c>
      <c r="D47" s="24" t="s">
        <v>63</v>
      </c>
      <c r="E47" s="24" t="s">
        <v>17</v>
      </c>
      <c r="F47" s="70">
        <v>0</v>
      </c>
      <c r="G47" s="86">
        <f t="shared" si="0"/>
        <v>0</v>
      </c>
    </row>
    <row r="48" spans="1:7">
      <c r="A48" s="35">
        <v>46</v>
      </c>
      <c r="B48" s="35" t="s">
        <v>589</v>
      </c>
      <c r="C48" s="24" t="s">
        <v>58</v>
      </c>
      <c r="D48" s="24" t="s">
        <v>64</v>
      </c>
      <c r="E48" s="24" t="s">
        <v>17</v>
      </c>
      <c r="F48" s="70">
        <v>0</v>
      </c>
      <c r="G48" s="86">
        <f t="shared" si="0"/>
        <v>0</v>
      </c>
    </row>
    <row r="49" spans="1:7">
      <c r="A49" s="35">
        <v>47</v>
      </c>
      <c r="B49" s="35" t="s">
        <v>590</v>
      </c>
      <c r="C49" s="24" t="s">
        <v>65</v>
      </c>
      <c r="D49" s="24" t="s">
        <v>66</v>
      </c>
      <c r="E49" s="24" t="s">
        <v>17</v>
      </c>
      <c r="F49" s="70">
        <v>0</v>
      </c>
      <c r="G49" s="86">
        <f t="shared" si="0"/>
        <v>0</v>
      </c>
    </row>
    <row r="50" spans="1:7" ht="25.5">
      <c r="A50" s="35">
        <v>48</v>
      </c>
      <c r="B50" s="35" t="s">
        <v>591</v>
      </c>
      <c r="C50" s="24" t="s">
        <v>65</v>
      </c>
      <c r="D50" s="24" t="s">
        <v>67</v>
      </c>
      <c r="E50" s="24" t="s">
        <v>31</v>
      </c>
      <c r="F50" s="70">
        <v>0</v>
      </c>
      <c r="G50" s="86">
        <f t="shared" si="0"/>
        <v>0</v>
      </c>
    </row>
    <row r="51" spans="1:7">
      <c r="A51" s="35">
        <v>49</v>
      </c>
      <c r="B51" s="35" t="s">
        <v>592</v>
      </c>
      <c r="C51" s="24" t="s">
        <v>65</v>
      </c>
      <c r="D51" s="24" t="s">
        <v>68</v>
      </c>
      <c r="E51" s="24" t="s">
        <v>16</v>
      </c>
      <c r="F51" s="70">
        <v>83</v>
      </c>
      <c r="G51" s="86">
        <f t="shared" si="0"/>
        <v>5.0517346317711501E-2</v>
      </c>
    </row>
    <row r="52" spans="1:7">
      <c r="A52" s="35">
        <v>50</v>
      </c>
      <c r="B52" s="35" t="s">
        <v>593</v>
      </c>
      <c r="C52" s="24" t="s">
        <v>65</v>
      </c>
      <c r="D52" s="24" t="s">
        <v>68</v>
      </c>
      <c r="E52" s="24" t="s">
        <v>17</v>
      </c>
      <c r="F52" s="70">
        <v>1</v>
      </c>
      <c r="G52" s="86">
        <f t="shared" si="0"/>
        <v>6.0864272671941571E-4</v>
      </c>
    </row>
    <row r="53" spans="1:7" ht="25.5">
      <c r="A53" s="35">
        <v>51</v>
      </c>
      <c r="B53" s="35" t="s">
        <v>594</v>
      </c>
      <c r="C53" s="24" t="s">
        <v>65</v>
      </c>
      <c r="D53" s="24" t="s">
        <v>69</v>
      </c>
      <c r="E53" s="24" t="s">
        <v>31</v>
      </c>
      <c r="F53" s="70">
        <v>2</v>
      </c>
      <c r="G53" s="86">
        <f t="shared" si="0"/>
        <v>1.2172854534388314E-3</v>
      </c>
    </row>
    <row r="54" spans="1:7" ht="25.5">
      <c r="A54" s="35">
        <v>52</v>
      </c>
      <c r="B54" s="35" t="s">
        <v>595</v>
      </c>
      <c r="C54" s="24" t="s">
        <v>65</v>
      </c>
      <c r="D54" s="24" t="s">
        <v>70</v>
      </c>
      <c r="E54" s="24" t="s">
        <v>31</v>
      </c>
      <c r="F54" s="70">
        <v>1</v>
      </c>
      <c r="G54" s="86">
        <f t="shared" si="0"/>
        <v>6.0864272671941571E-4</v>
      </c>
    </row>
    <row r="55" spans="1:7" ht="25.5">
      <c r="A55" s="35">
        <v>53</v>
      </c>
      <c r="B55" s="35" t="s">
        <v>596</v>
      </c>
      <c r="C55" s="24" t="s">
        <v>65</v>
      </c>
      <c r="D55" s="24" t="s">
        <v>71</v>
      </c>
      <c r="E55" s="24" t="s">
        <v>31</v>
      </c>
      <c r="F55" s="70">
        <v>0</v>
      </c>
      <c r="G55" s="86">
        <f t="shared" si="0"/>
        <v>0</v>
      </c>
    </row>
    <row r="56" spans="1:7">
      <c r="A56" s="35">
        <v>54</v>
      </c>
      <c r="B56" s="35" t="s">
        <v>597</v>
      </c>
      <c r="C56" s="24" t="s">
        <v>65</v>
      </c>
      <c r="D56" s="24" t="s">
        <v>72</v>
      </c>
      <c r="E56" s="24" t="s">
        <v>17</v>
      </c>
      <c r="F56" s="70">
        <v>0</v>
      </c>
      <c r="G56" s="86">
        <f t="shared" si="0"/>
        <v>0</v>
      </c>
    </row>
    <row r="57" spans="1:7">
      <c r="A57" s="35">
        <v>55</v>
      </c>
      <c r="B57" s="35" t="s">
        <v>598</v>
      </c>
      <c r="C57" s="24" t="s">
        <v>65</v>
      </c>
      <c r="D57" s="24" t="s">
        <v>73</v>
      </c>
      <c r="E57" s="24" t="s">
        <v>17</v>
      </c>
      <c r="F57" s="70">
        <v>3</v>
      </c>
      <c r="G57" s="86">
        <f t="shared" si="0"/>
        <v>1.8259281801582471E-3</v>
      </c>
    </row>
    <row r="58" spans="1:7">
      <c r="A58" s="35">
        <v>56</v>
      </c>
      <c r="B58" s="35" t="s">
        <v>599</v>
      </c>
      <c r="C58" s="24" t="s">
        <v>74</v>
      </c>
      <c r="D58" s="24" t="s">
        <v>75</v>
      </c>
      <c r="E58" s="24" t="s">
        <v>17</v>
      </c>
      <c r="F58" s="70">
        <v>1</v>
      </c>
      <c r="G58" s="86">
        <f t="shared" si="0"/>
        <v>6.0864272671941571E-4</v>
      </c>
    </row>
    <row r="59" spans="1:7">
      <c r="A59" s="35">
        <v>57</v>
      </c>
      <c r="B59" s="35" t="s">
        <v>600</v>
      </c>
      <c r="C59" s="24" t="s">
        <v>74</v>
      </c>
      <c r="D59" s="24" t="s">
        <v>76</v>
      </c>
      <c r="E59" s="24" t="s">
        <v>17</v>
      </c>
      <c r="F59" s="70">
        <v>0</v>
      </c>
      <c r="G59" s="86">
        <f t="shared" si="0"/>
        <v>0</v>
      </c>
    </row>
    <row r="60" spans="1:7" ht="25.5">
      <c r="A60" s="35">
        <v>58</v>
      </c>
      <c r="B60" s="35" t="s">
        <v>601</v>
      </c>
      <c r="C60" s="24" t="s">
        <v>74</v>
      </c>
      <c r="D60" s="24" t="s">
        <v>77</v>
      </c>
      <c r="E60" s="24" t="s">
        <v>31</v>
      </c>
      <c r="F60" s="70">
        <v>0</v>
      </c>
      <c r="G60" s="86">
        <f t="shared" si="0"/>
        <v>0</v>
      </c>
    </row>
    <row r="61" spans="1:7">
      <c r="A61" s="35">
        <v>59</v>
      </c>
      <c r="B61" s="35" t="s">
        <v>602</v>
      </c>
      <c r="C61" s="24" t="s">
        <v>74</v>
      </c>
      <c r="D61" s="24" t="s">
        <v>78</v>
      </c>
      <c r="E61" s="24" t="s">
        <v>17</v>
      </c>
      <c r="F61" s="70">
        <v>0</v>
      </c>
      <c r="G61" s="86">
        <f t="shared" si="0"/>
        <v>0</v>
      </c>
    </row>
    <row r="62" spans="1:7">
      <c r="A62" s="35">
        <v>60</v>
      </c>
      <c r="B62" s="35" t="s">
        <v>603</v>
      </c>
      <c r="C62" s="24" t="s">
        <v>74</v>
      </c>
      <c r="D62" s="24" t="s">
        <v>79</v>
      </c>
      <c r="E62" s="24" t="s">
        <v>16</v>
      </c>
      <c r="F62" s="70">
        <v>1</v>
      </c>
      <c r="G62" s="86">
        <f t="shared" si="0"/>
        <v>6.0864272671941571E-4</v>
      </c>
    </row>
    <row r="63" spans="1:7">
      <c r="A63" s="35">
        <v>61</v>
      </c>
      <c r="B63" s="35" t="s">
        <v>604</v>
      </c>
      <c r="C63" s="24" t="s">
        <v>74</v>
      </c>
      <c r="D63" s="24" t="s">
        <v>79</v>
      </c>
      <c r="E63" s="24" t="s">
        <v>17</v>
      </c>
      <c r="F63" s="70">
        <v>0</v>
      </c>
      <c r="G63" s="86">
        <f t="shared" si="0"/>
        <v>0</v>
      </c>
    </row>
    <row r="64" spans="1:7" ht="25.5">
      <c r="A64" s="35">
        <v>62</v>
      </c>
      <c r="B64" s="35" t="s">
        <v>605</v>
      </c>
      <c r="C64" s="24" t="s">
        <v>74</v>
      </c>
      <c r="D64" s="24" t="s">
        <v>80</v>
      </c>
      <c r="E64" s="24" t="s">
        <v>31</v>
      </c>
      <c r="F64" s="70">
        <v>0</v>
      </c>
      <c r="G64" s="86">
        <f t="shared" si="0"/>
        <v>0</v>
      </c>
    </row>
    <row r="65" spans="1:7">
      <c r="A65" s="35">
        <v>63</v>
      </c>
      <c r="B65" s="35" t="s">
        <v>606</v>
      </c>
      <c r="C65" s="24" t="s">
        <v>74</v>
      </c>
      <c r="D65" s="24" t="s">
        <v>81</v>
      </c>
      <c r="E65" s="24" t="s">
        <v>17</v>
      </c>
      <c r="F65" s="70">
        <v>0</v>
      </c>
      <c r="G65" s="86">
        <f t="shared" si="0"/>
        <v>0</v>
      </c>
    </row>
    <row r="66" spans="1:7">
      <c r="A66" s="35">
        <v>64</v>
      </c>
      <c r="B66" s="35" t="s">
        <v>607</v>
      </c>
      <c r="C66" s="24" t="s">
        <v>74</v>
      </c>
      <c r="D66" s="24" t="s">
        <v>82</v>
      </c>
      <c r="E66" s="24" t="s">
        <v>17</v>
      </c>
      <c r="F66" s="70">
        <v>0</v>
      </c>
      <c r="G66" s="86">
        <f t="shared" si="0"/>
        <v>0</v>
      </c>
    </row>
    <row r="67" spans="1:7">
      <c r="A67" s="35">
        <v>65</v>
      </c>
      <c r="B67" s="35" t="s">
        <v>608</v>
      </c>
      <c r="C67" s="24" t="s">
        <v>83</v>
      </c>
      <c r="D67" s="24" t="s">
        <v>84</v>
      </c>
      <c r="E67" s="24" t="s">
        <v>16</v>
      </c>
      <c r="F67" s="70">
        <v>317</v>
      </c>
      <c r="G67" s="86">
        <f t="shared" si="0"/>
        <v>0.19293974437005479</v>
      </c>
    </row>
    <row r="68" spans="1:7">
      <c r="A68" s="35">
        <v>66</v>
      </c>
      <c r="B68" s="35" t="s">
        <v>609</v>
      </c>
      <c r="C68" s="24" t="s">
        <v>85</v>
      </c>
      <c r="D68" s="24" t="s">
        <v>86</v>
      </c>
      <c r="E68" s="24" t="s">
        <v>16</v>
      </c>
      <c r="F68" s="70">
        <v>177</v>
      </c>
      <c r="G68" s="86">
        <f t="shared" ref="G68:G131" si="1">F68/$F$147</f>
        <v>0.10772976262933658</v>
      </c>
    </row>
    <row r="69" spans="1:7">
      <c r="A69" s="35">
        <v>67</v>
      </c>
      <c r="B69" s="35" t="s">
        <v>610</v>
      </c>
      <c r="C69" s="24" t="s">
        <v>87</v>
      </c>
      <c r="D69" s="24" t="s">
        <v>88</v>
      </c>
      <c r="E69" s="24" t="s">
        <v>16</v>
      </c>
      <c r="F69" s="70">
        <v>271</v>
      </c>
      <c r="G69" s="86">
        <f t="shared" si="1"/>
        <v>0.16494217894096166</v>
      </c>
    </row>
    <row r="70" spans="1:7">
      <c r="A70" s="35">
        <v>68</v>
      </c>
      <c r="B70" s="35" t="s">
        <v>611</v>
      </c>
      <c r="C70" s="24" t="s">
        <v>89</v>
      </c>
      <c r="D70" s="24" t="s">
        <v>90</v>
      </c>
      <c r="E70" s="24" t="s">
        <v>16</v>
      </c>
      <c r="F70" s="70">
        <v>256</v>
      </c>
      <c r="G70" s="86">
        <f t="shared" si="1"/>
        <v>0.15581253804017042</v>
      </c>
    </row>
    <row r="71" spans="1:7">
      <c r="A71" s="35">
        <v>69</v>
      </c>
      <c r="B71" s="35" t="s">
        <v>612</v>
      </c>
      <c r="C71" s="24" t="s">
        <v>91</v>
      </c>
      <c r="D71" s="24" t="s">
        <v>92</v>
      </c>
      <c r="E71" s="24" t="s">
        <v>17</v>
      </c>
      <c r="F71" s="70">
        <v>0</v>
      </c>
      <c r="G71" s="86">
        <f t="shared" si="1"/>
        <v>0</v>
      </c>
    </row>
    <row r="72" spans="1:7">
      <c r="A72" s="35">
        <v>70</v>
      </c>
      <c r="B72" s="35" t="s">
        <v>613</v>
      </c>
      <c r="C72" s="24" t="s">
        <v>91</v>
      </c>
      <c r="D72" s="24" t="s">
        <v>93</v>
      </c>
      <c r="E72" s="24" t="s">
        <v>17</v>
      </c>
      <c r="F72" s="70">
        <v>0</v>
      </c>
      <c r="G72" s="86">
        <f t="shared" si="1"/>
        <v>0</v>
      </c>
    </row>
    <row r="73" spans="1:7" ht="25.5">
      <c r="A73" s="35">
        <v>71</v>
      </c>
      <c r="B73" s="35" t="s">
        <v>614</v>
      </c>
      <c r="C73" s="24" t="s">
        <v>91</v>
      </c>
      <c r="D73" s="24" t="s">
        <v>94</v>
      </c>
      <c r="E73" s="24" t="s">
        <v>31</v>
      </c>
      <c r="F73" s="70">
        <v>28</v>
      </c>
      <c r="G73" s="86">
        <f t="shared" si="1"/>
        <v>1.7041996348143639E-2</v>
      </c>
    </row>
    <row r="74" spans="1:7" ht="25.5">
      <c r="A74" s="35">
        <v>72</v>
      </c>
      <c r="B74" s="35" t="s">
        <v>615</v>
      </c>
      <c r="C74" s="24" t="s">
        <v>91</v>
      </c>
      <c r="D74" s="24" t="s">
        <v>95</v>
      </c>
      <c r="E74" s="24" t="s">
        <v>31</v>
      </c>
      <c r="F74" s="70">
        <v>0</v>
      </c>
      <c r="G74" s="86">
        <f t="shared" si="1"/>
        <v>0</v>
      </c>
    </row>
    <row r="75" spans="1:7" ht="25.5">
      <c r="A75" s="35">
        <v>73</v>
      </c>
      <c r="B75" s="35" t="s">
        <v>616</v>
      </c>
      <c r="C75" s="24" t="s">
        <v>96</v>
      </c>
      <c r="D75" s="24" t="s">
        <v>97</v>
      </c>
      <c r="E75" s="24" t="s">
        <v>31</v>
      </c>
      <c r="F75" s="70">
        <v>1</v>
      </c>
      <c r="G75" s="86">
        <f t="shared" si="1"/>
        <v>6.0864272671941571E-4</v>
      </c>
    </row>
    <row r="76" spans="1:7" ht="25.5">
      <c r="A76" s="35">
        <v>74</v>
      </c>
      <c r="B76" s="35" t="s">
        <v>617</v>
      </c>
      <c r="C76" s="24" t="s">
        <v>96</v>
      </c>
      <c r="D76" s="24" t="s">
        <v>98</v>
      </c>
      <c r="E76" s="24" t="s">
        <v>31</v>
      </c>
      <c r="F76" s="70">
        <v>0</v>
      </c>
      <c r="G76" s="86">
        <f t="shared" si="1"/>
        <v>0</v>
      </c>
    </row>
    <row r="77" spans="1:7" ht="25.5">
      <c r="A77" s="35">
        <v>75</v>
      </c>
      <c r="B77" s="35" t="s">
        <v>618</v>
      </c>
      <c r="C77" s="24" t="s">
        <v>96</v>
      </c>
      <c r="D77" s="24" t="s">
        <v>99</v>
      </c>
      <c r="E77" s="24" t="s">
        <v>31</v>
      </c>
      <c r="F77" s="70">
        <v>42</v>
      </c>
      <c r="G77" s="86">
        <f t="shared" si="1"/>
        <v>2.556299452221546E-2</v>
      </c>
    </row>
    <row r="78" spans="1:7">
      <c r="A78" s="35">
        <v>76</v>
      </c>
      <c r="B78" s="35" t="s">
        <v>619</v>
      </c>
      <c r="C78" s="24" t="s">
        <v>96</v>
      </c>
      <c r="D78" s="24" t="s">
        <v>100</v>
      </c>
      <c r="E78" s="24" t="s">
        <v>17</v>
      </c>
      <c r="F78" s="70">
        <v>3</v>
      </c>
      <c r="G78" s="86">
        <f t="shared" si="1"/>
        <v>1.8259281801582471E-3</v>
      </c>
    </row>
    <row r="79" spans="1:7" ht="25.5">
      <c r="A79" s="35">
        <v>77</v>
      </c>
      <c r="B79" s="35" t="s">
        <v>620</v>
      </c>
      <c r="C79" s="24" t="s">
        <v>96</v>
      </c>
      <c r="D79" s="24" t="s">
        <v>101</v>
      </c>
      <c r="E79" s="24" t="s">
        <v>31</v>
      </c>
      <c r="F79" s="70">
        <v>46</v>
      </c>
      <c r="G79" s="86">
        <f t="shared" si="1"/>
        <v>2.7997565429093121E-2</v>
      </c>
    </row>
    <row r="80" spans="1:7">
      <c r="A80" s="35">
        <v>78</v>
      </c>
      <c r="B80" s="35" t="s">
        <v>621</v>
      </c>
      <c r="C80" s="24" t="s">
        <v>102</v>
      </c>
      <c r="D80" s="24" t="s">
        <v>103</v>
      </c>
      <c r="E80" s="24" t="s">
        <v>17</v>
      </c>
      <c r="F80" s="70">
        <v>0</v>
      </c>
      <c r="G80" s="86">
        <f t="shared" si="1"/>
        <v>0</v>
      </c>
    </row>
    <row r="81" spans="1:7">
      <c r="A81" s="35">
        <v>79</v>
      </c>
      <c r="B81" s="35" t="s">
        <v>622</v>
      </c>
      <c r="C81" s="24" t="s">
        <v>102</v>
      </c>
      <c r="D81" s="24" t="s">
        <v>104</v>
      </c>
      <c r="E81" s="24" t="s">
        <v>17</v>
      </c>
      <c r="F81" s="70">
        <v>0</v>
      </c>
      <c r="G81" s="86">
        <f t="shared" si="1"/>
        <v>0</v>
      </c>
    </row>
    <row r="82" spans="1:7">
      <c r="A82" s="35">
        <v>80</v>
      </c>
      <c r="B82" s="35" t="s">
        <v>623</v>
      </c>
      <c r="C82" s="24" t="s">
        <v>102</v>
      </c>
      <c r="D82" s="24" t="s">
        <v>105</v>
      </c>
      <c r="E82" s="24" t="s">
        <v>17</v>
      </c>
      <c r="F82" s="70">
        <v>0</v>
      </c>
      <c r="G82" s="86">
        <f t="shared" si="1"/>
        <v>0</v>
      </c>
    </row>
    <row r="83" spans="1:7" ht="25.5">
      <c r="A83" s="35">
        <v>81</v>
      </c>
      <c r="B83" s="35" t="s">
        <v>624</v>
      </c>
      <c r="C83" s="24" t="s">
        <v>102</v>
      </c>
      <c r="D83" s="24" t="s">
        <v>106</v>
      </c>
      <c r="E83" s="24" t="s">
        <v>31</v>
      </c>
      <c r="F83" s="70">
        <v>0</v>
      </c>
      <c r="G83" s="86">
        <f t="shared" si="1"/>
        <v>0</v>
      </c>
    </row>
    <row r="84" spans="1:7">
      <c r="A84" s="35">
        <v>82</v>
      </c>
      <c r="B84" s="35" t="s">
        <v>625</v>
      </c>
      <c r="C84" s="24" t="s">
        <v>102</v>
      </c>
      <c r="D84" s="24" t="s">
        <v>107</v>
      </c>
      <c r="E84" s="24" t="s">
        <v>16</v>
      </c>
      <c r="F84" s="70">
        <v>0</v>
      </c>
      <c r="G84" s="86">
        <f t="shared" si="1"/>
        <v>0</v>
      </c>
    </row>
    <row r="85" spans="1:7">
      <c r="A85" s="35">
        <v>83</v>
      </c>
      <c r="B85" s="35" t="s">
        <v>626</v>
      </c>
      <c r="C85" s="24" t="s">
        <v>102</v>
      </c>
      <c r="D85" s="24" t="s">
        <v>107</v>
      </c>
      <c r="E85" s="24" t="s">
        <v>17</v>
      </c>
      <c r="F85" s="70">
        <v>0</v>
      </c>
      <c r="G85" s="86">
        <f t="shared" si="1"/>
        <v>0</v>
      </c>
    </row>
    <row r="86" spans="1:7">
      <c r="A86" s="35">
        <v>84</v>
      </c>
      <c r="B86" s="35" t="s">
        <v>627</v>
      </c>
      <c r="C86" s="24" t="s">
        <v>102</v>
      </c>
      <c r="D86" s="24" t="s">
        <v>108</v>
      </c>
      <c r="E86" s="24" t="s">
        <v>17</v>
      </c>
      <c r="F86" s="70">
        <v>0</v>
      </c>
      <c r="G86" s="86">
        <f t="shared" si="1"/>
        <v>0</v>
      </c>
    </row>
    <row r="87" spans="1:7">
      <c r="A87" s="35">
        <v>85</v>
      </c>
      <c r="B87" s="35" t="s">
        <v>628</v>
      </c>
      <c r="C87" s="24" t="s">
        <v>109</v>
      </c>
      <c r="D87" s="24" t="s">
        <v>110</v>
      </c>
      <c r="E87" s="24" t="s">
        <v>17</v>
      </c>
      <c r="F87" s="70">
        <v>0</v>
      </c>
      <c r="G87" s="86">
        <f t="shared" si="1"/>
        <v>0</v>
      </c>
    </row>
    <row r="88" spans="1:7">
      <c r="A88" s="35">
        <v>86</v>
      </c>
      <c r="B88" s="35" t="s">
        <v>629</v>
      </c>
      <c r="C88" s="24" t="s">
        <v>109</v>
      </c>
      <c r="D88" s="24" t="s">
        <v>111</v>
      </c>
      <c r="E88" s="24" t="s">
        <v>17</v>
      </c>
      <c r="F88" s="70">
        <v>0</v>
      </c>
      <c r="G88" s="86">
        <f t="shared" si="1"/>
        <v>0</v>
      </c>
    </row>
    <row r="89" spans="1:7">
      <c r="A89" s="35">
        <v>87</v>
      </c>
      <c r="B89" s="35" t="s">
        <v>630</v>
      </c>
      <c r="C89" s="24" t="s">
        <v>109</v>
      </c>
      <c r="D89" s="24" t="s">
        <v>112</v>
      </c>
      <c r="E89" s="24" t="s">
        <v>16</v>
      </c>
      <c r="F89" s="70">
        <v>1</v>
      </c>
      <c r="G89" s="86">
        <f t="shared" si="1"/>
        <v>6.0864272671941571E-4</v>
      </c>
    </row>
    <row r="90" spans="1:7">
      <c r="A90" s="35">
        <v>88</v>
      </c>
      <c r="B90" s="35" t="s">
        <v>631</v>
      </c>
      <c r="C90" s="24" t="s">
        <v>109</v>
      </c>
      <c r="D90" s="24" t="s">
        <v>112</v>
      </c>
      <c r="E90" s="24" t="s">
        <v>17</v>
      </c>
      <c r="F90" s="70">
        <v>0</v>
      </c>
      <c r="G90" s="86">
        <f t="shared" si="1"/>
        <v>0</v>
      </c>
    </row>
    <row r="91" spans="1:7">
      <c r="A91" s="35">
        <v>89</v>
      </c>
      <c r="B91" s="35" t="s">
        <v>632</v>
      </c>
      <c r="C91" s="24" t="s">
        <v>109</v>
      </c>
      <c r="D91" s="24" t="s">
        <v>113</v>
      </c>
      <c r="E91" s="24" t="s">
        <v>17</v>
      </c>
      <c r="F91" s="70">
        <v>0</v>
      </c>
      <c r="G91" s="86">
        <f t="shared" si="1"/>
        <v>0</v>
      </c>
    </row>
    <row r="92" spans="1:7">
      <c r="A92" s="35">
        <v>90</v>
      </c>
      <c r="B92" s="35" t="s">
        <v>633</v>
      </c>
      <c r="C92" s="24" t="s">
        <v>109</v>
      </c>
      <c r="D92" s="24" t="s">
        <v>114</v>
      </c>
      <c r="E92" s="24" t="s">
        <v>17</v>
      </c>
      <c r="F92" s="70">
        <v>0</v>
      </c>
      <c r="G92" s="86">
        <f t="shared" si="1"/>
        <v>0</v>
      </c>
    </row>
    <row r="93" spans="1:7" ht="25.5">
      <c r="A93" s="35">
        <v>91</v>
      </c>
      <c r="B93" s="35" t="s">
        <v>634</v>
      </c>
      <c r="C93" s="24" t="s">
        <v>115</v>
      </c>
      <c r="D93" s="24" t="s">
        <v>116</v>
      </c>
      <c r="E93" s="24" t="s">
        <v>31</v>
      </c>
      <c r="F93" s="70">
        <v>0</v>
      </c>
      <c r="G93" s="86">
        <f t="shared" si="1"/>
        <v>0</v>
      </c>
    </row>
    <row r="94" spans="1:7" ht="25.5">
      <c r="A94" s="35">
        <v>92</v>
      </c>
      <c r="B94" s="35" t="s">
        <v>635</v>
      </c>
      <c r="C94" s="24" t="s">
        <v>115</v>
      </c>
      <c r="D94" s="24" t="s">
        <v>117</v>
      </c>
      <c r="E94" s="24" t="s">
        <v>31</v>
      </c>
      <c r="F94" s="70">
        <v>1</v>
      </c>
      <c r="G94" s="86">
        <f t="shared" si="1"/>
        <v>6.0864272671941571E-4</v>
      </c>
    </row>
    <row r="95" spans="1:7">
      <c r="A95" s="35">
        <v>93</v>
      </c>
      <c r="B95" s="35" t="s">
        <v>636</v>
      </c>
      <c r="C95" s="24" t="s">
        <v>115</v>
      </c>
      <c r="D95" s="24" t="s">
        <v>118</v>
      </c>
      <c r="E95" s="24" t="s">
        <v>17</v>
      </c>
      <c r="F95" s="70">
        <v>0</v>
      </c>
      <c r="G95" s="86">
        <f t="shared" si="1"/>
        <v>0</v>
      </c>
    </row>
    <row r="96" spans="1:7" ht="25.5">
      <c r="A96" s="35">
        <v>94</v>
      </c>
      <c r="B96" s="35" t="s">
        <v>637</v>
      </c>
      <c r="C96" s="24" t="s">
        <v>115</v>
      </c>
      <c r="D96" s="24" t="s">
        <v>119</v>
      </c>
      <c r="E96" s="24" t="s">
        <v>31</v>
      </c>
      <c r="F96" s="70">
        <v>0</v>
      </c>
      <c r="G96" s="86">
        <f t="shared" si="1"/>
        <v>0</v>
      </c>
    </row>
    <row r="97" spans="1:7">
      <c r="A97" s="35">
        <v>95</v>
      </c>
      <c r="B97" s="35" t="s">
        <v>638</v>
      </c>
      <c r="C97" s="24" t="s">
        <v>120</v>
      </c>
      <c r="D97" s="24" t="s">
        <v>121</v>
      </c>
      <c r="E97" s="24" t="s">
        <v>17</v>
      </c>
      <c r="F97" s="70">
        <v>0</v>
      </c>
      <c r="G97" s="86">
        <f t="shared" si="1"/>
        <v>0</v>
      </c>
    </row>
    <row r="98" spans="1:7">
      <c r="A98" s="35">
        <v>96</v>
      </c>
      <c r="B98" s="35" t="s">
        <v>639</v>
      </c>
      <c r="C98" s="24" t="s">
        <v>120</v>
      </c>
      <c r="D98" s="24" t="s">
        <v>122</v>
      </c>
      <c r="E98" s="24" t="s">
        <v>17</v>
      </c>
      <c r="F98" s="70">
        <v>0</v>
      </c>
      <c r="G98" s="86">
        <f t="shared" si="1"/>
        <v>0</v>
      </c>
    </row>
    <row r="99" spans="1:7">
      <c r="A99" s="35">
        <v>97</v>
      </c>
      <c r="B99" s="35" t="s">
        <v>640</v>
      </c>
      <c r="C99" s="24" t="s">
        <v>120</v>
      </c>
      <c r="D99" s="24" t="s">
        <v>123</v>
      </c>
      <c r="E99" s="24" t="s">
        <v>17</v>
      </c>
      <c r="F99" s="70">
        <v>0</v>
      </c>
      <c r="G99" s="86">
        <f t="shared" si="1"/>
        <v>0</v>
      </c>
    </row>
    <row r="100" spans="1:7">
      <c r="A100" s="35">
        <v>98</v>
      </c>
      <c r="B100" s="35" t="s">
        <v>641</v>
      </c>
      <c r="C100" s="24" t="s">
        <v>120</v>
      </c>
      <c r="D100" s="24" t="s">
        <v>124</v>
      </c>
      <c r="E100" s="24" t="s">
        <v>17</v>
      </c>
      <c r="F100" s="70">
        <v>0</v>
      </c>
      <c r="G100" s="86">
        <f t="shared" si="1"/>
        <v>0</v>
      </c>
    </row>
    <row r="101" spans="1:7">
      <c r="A101" s="35">
        <v>99</v>
      </c>
      <c r="B101" s="35" t="s">
        <v>642</v>
      </c>
      <c r="C101" s="24" t="s">
        <v>120</v>
      </c>
      <c r="D101" s="24" t="s">
        <v>125</v>
      </c>
      <c r="E101" s="24" t="s">
        <v>17</v>
      </c>
      <c r="F101" s="70">
        <v>0</v>
      </c>
      <c r="G101" s="86">
        <f t="shared" si="1"/>
        <v>0</v>
      </c>
    </row>
    <row r="102" spans="1:7" ht="25.5">
      <c r="A102" s="35">
        <v>100</v>
      </c>
      <c r="B102" s="35" t="s">
        <v>643</v>
      </c>
      <c r="C102" s="24" t="s">
        <v>120</v>
      </c>
      <c r="D102" s="24" t="s">
        <v>126</v>
      </c>
      <c r="E102" s="24" t="s">
        <v>31</v>
      </c>
      <c r="F102" s="70">
        <v>3</v>
      </c>
      <c r="G102" s="86">
        <f t="shared" si="1"/>
        <v>1.8259281801582471E-3</v>
      </c>
    </row>
    <row r="103" spans="1:7">
      <c r="A103" s="35">
        <v>101</v>
      </c>
      <c r="B103" s="35" t="s">
        <v>644</v>
      </c>
      <c r="C103" s="24" t="s">
        <v>120</v>
      </c>
      <c r="D103" s="24" t="s">
        <v>127</v>
      </c>
      <c r="E103" s="24" t="s">
        <v>17</v>
      </c>
      <c r="F103" s="70">
        <v>0</v>
      </c>
      <c r="G103" s="86">
        <f t="shared" si="1"/>
        <v>0</v>
      </c>
    </row>
    <row r="104" spans="1:7">
      <c r="A104" s="35">
        <v>102</v>
      </c>
      <c r="B104" s="35" t="s">
        <v>645</v>
      </c>
      <c r="C104" s="24" t="s">
        <v>120</v>
      </c>
      <c r="D104" s="24" t="s">
        <v>128</v>
      </c>
      <c r="E104" s="24" t="s">
        <v>17</v>
      </c>
      <c r="F104" s="70">
        <v>2</v>
      </c>
      <c r="G104" s="86">
        <f t="shared" si="1"/>
        <v>1.2172854534388314E-3</v>
      </c>
    </row>
    <row r="105" spans="1:7" ht="25.5">
      <c r="A105" s="35">
        <v>103</v>
      </c>
      <c r="B105" s="35" t="s">
        <v>646</v>
      </c>
      <c r="C105" s="24" t="s">
        <v>120</v>
      </c>
      <c r="D105" s="24" t="s">
        <v>129</v>
      </c>
      <c r="E105" s="24" t="s">
        <v>31</v>
      </c>
      <c r="F105" s="70">
        <v>46</v>
      </c>
      <c r="G105" s="86">
        <f t="shared" si="1"/>
        <v>2.7997565429093121E-2</v>
      </c>
    </row>
    <row r="106" spans="1:7">
      <c r="A106" s="35">
        <v>104</v>
      </c>
      <c r="B106" s="35" t="s">
        <v>647</v>
      </c>
      <c r="C106" s="24" t="s">
        <v>120</v>
      </c>
      <c r="D106" s="24" t="s">
        <v>130</v>
      </c>
      <c r="E106" s="24" t="s">
        <v>17</v>
      </c>
      <c r="F106" s="70">
        <v>0</v>
      </c>
      <c r="G106" s="86">
        <f t="shared" si="1"/>
        <v>0</v>
      </c>
    </row>
    <row r="107" spans="1:7">
      <c r="A107" s="35">
        <v>105</v>
      </c>
      <c r="B107" s="35" t="s">
        <v>648</v>
      </c>
      <c r="C107" s="24" t="s">
        <v>120</v>
      </c>
      <c r="D107" s="24" t="s">
        <v>131</v>
      </c>
      <c r="E107" s="24" t="s">
        <v>17</v>
      </c>
      <c r="F107" s="70">
        <v>0</v>
      </c>
      <c r="G107" s="86">
        <f t="shared" si="1"/>
        <v>0</v>
      </c>
    </row>
    <row r="108" spans="1:7">
      <c r="A108" s="35">
        <v>106</v>
      </c>
      <c r="B108" s="35" t="s">
        <v>649</v>
      </c>
      <c r="C108" s="24" t="s">
        <v>132</v>
      </c>
      <c r="D108" s="24" t="s">
        <v>133</v>
      </c>
      <c r="E108" s="24" t="s">
        <v>16</v>
      </c>
      <c r="F108" s="70">
        <v>48</v>
      </c>
      <c r="G108" s="86">
        <f t="shared" si="1"/>
        <v>2.9214850882531954E-2</v>
      </c>
    </row>
    <row r="109" spans="1:7">
      <c r="A109" s="35">
        <v>107</v>
      </c>
      <c r="B109" s="35" t="s">
        <v>650</v>
      </c>
      <c r="C109" s="24" t="s">
        <v>132</v>
      </c>
      <c r="D109" s="24" t="s">
        <v>133</v>
      </c>
      <c r="E109" s="24" t="s">
        <v>17</v>
      </c>
      <c r="F109" s="70">
        <v>0</v>
      </c>
      <c r="G109" s="86">
        <f t="shared" si="1"/>
        <v>0</v>
      </c>
    </row>
    <row r="110" spans="1:7">
      <c r="A110" s="35">
        <v>108</v>
      </c>
      <c r="B110" s="35" t="s">
        <v>651</v>
      </c>
      <c r="C110" s="24" t="s">
        <v>132</v>
      </c>
      <c r="D110" s="24" t="s">
        <v>134</v>
      </c>
      <c r="E110" s="24" t="s">
        <v>17</v>
      </c>
      <c r="F110" s="70">
        <v>0</v>
      </c>
      <c r="G110" s="86">
        <f t="shared" si="1"/>
        <v>0</v>
      </c>
    </row>
    <row r="111" spans="1:7">
      <c r="A111" s="35">
        <v>109</v>
      </c>
      <c r="B111" s="35" t="s">
        <v>652</v>
      </c>
      <c r="C111" s="24" t="s">
        <v>132</v>
      </c>
      <c r="D111" s="24" t="s">
        <v>135</v>
      </c>
      <c r="E111" s="24" t="s">
        <v>17</v>
      </c>
      <c r="F111" s="70">
        <v>4</v>
      </c>
      <c r="G111" s="86">
        <f t="shared" si="1"/>
        <v>2.4345709068776629E-3</v>
      </c>
    </row>
    <row r="112" spans="1:7">
      <c r="A112" s="35">
        <v>110</v>
      </c>
      <c r="B112" s="35" t="s">
        <v>653</v>
      </c>
      <c r="C112" s="24" t="s">
        <v>132</v>
      </c>
      <c r="D112" s="24" t="s">
        <v>136</v>
      </c>
      <c r="E112" s="24" t="s">
        <v>17</v>
      </c>
      <c r="F112" s="70">
        <v>0</v>
      </c>
      <c r="G112" s="86">
        <f t="shared" si="1"/>
        <v>0</v>
      </c>
    </row>
    <row r="113" spans="1:7">
      <c r="A113" s="35">
        <v>111</v>
      </c>
      <c r="B113" s="35" t="s">
        <v>654</v>
      </c>
      <c r="C113" s="24" t="s">
        <v>132</v>
      </c>
      <c r="D113" s="24" t="s">
        <v>137</v>
      </c>
      <c r="E113" s="24" t="s">
        <v>17</v>
      </c>
      <c r="F113" s="70">
        <v>2</v>
      </c>
      <c r="G113" s="86">
        <f t="shared" si="1"/>
        <v>1.2172854534388314E-3</v>
      </c>
    </row>
    <row r="114" spans="1:7">
      <c r="A114" s="35">
        <v>112</v>
      </c>
      <c r="B114" s="35" t="s">
        <v>655</v>
      </c>
      <c r="C114" s="24" t="s">
        <v>132</v>
      </c>
      <c r="D114" s="24" t="s">
        <v>138</v>
      </c>
      <c r="E114" s="24" t="s">
        <v>17</v>
      </c>
      <c r="F114" s="70">
        <v>0</v>
      </c>
      <c r="G114" s="86">
        <f t="shared" si="1"/>
        <v>0</v>
      </c>
    </row>
    <row r="115" spans="1:7">
      <c r="A115" s="35">
        <v>113</v>
      </c>
      <c r="B115" s="35" t="s">
        <v>656</v>
      </c>
      <c r="C115" s="24" t="s">
        <v>132</v>
      </c>
      <c r="D115" s="24" t="s">
        <v>139</v>
      </c>
      <c r="E115" s="24" t="s">
        <v>17</v>
      </c>
      <c r="F115" s="70">
        <v>1</v>
      </c>
      <c r="G115" s="86">
        <f t="shared" si="1"/>
        <v>6.0864272671941571E-4</v>
      </c>
    </row>
    <row r="116" spans="1:7">
      <c r="A116" s="35">
        <v>114</v>
      </c>
      <c r="B116" s="35" t="s">
        <v>657</v>
      </c>
      <c r="C116" s="24" t="s">
        <v>132</v>
      </c>
      <c r="D116" s="24" t="s">
        <v>140</v>
      </c>
      <c r="E116" s="24" t="s">
        <v>17</v>
      </c>
      <c r="F116" s="70">
        <v>5</v>
      </c>
      <c r="G116" s="86">
        <f t="shared" si="1"/>
        <v>3.0432136335970784E-3</v>
      </c>
    </row>
    <row r="117" spans="1:7">
      <c r="A117" s="35">
        <v>115</v>
      </c>
      <c r="B117" s="35" t="s">
        <v>658</v>
      </c>
      <c r="C117" s="24" t="s">
        <v>141</v>
      </c>
      <c r="D117" s="24" t="s">
        <v>142</v>
      </c>
      <c r="E117" s="24" t="s">
        <v>17</v>
      </c>
      <c r="F117" s="70">
        <v>0</v>
      </c>
      <c r="G117" s="86">
        <f t="shared" si="1"/>
        <v>0</v>
      </c>
    </row>
    <row r="118" spans="1:7">
      <c r="A118" s="35">
        <v>116</v>
      </c>
      <c r="B118" s="35" t="s">
        <v>659</v>
      </c>
      <c r="C118" s="24" t="s">
        <v>141</v>
      </c>
      <c r="D118" s="24" t="s">
        <v>143</v>
      </c>
      <c r="E118" s="24" t="s">
        <v>17</v>
      </c>
      <c r="F118" s="70">
        <v>0</v>
      </c>
      <c r="G118" s="86">
        <f t="shared" si="1"/>
        <v>0</v>
      </c>
    </row>
    <row r="119" spans="1:7">
      <c r="A119" s="35">
        <v>117</v>
      </c>
      <c r="B119" s="35" t="s">
        <v>660</v>
      </c>
      <c r="C119" s="24" t="s">
        <v>141</v>
      </c>
      <c r="D119" s="24" t="s">
        <v>144</v>
      </c>
      <c r="E119" s="24" t="s">
        <v>17</v>
      </c>
      <c r="F119" s="70">
        <v>0</v>
      </c>
      <c r="G119" s="86">
        <f t="shared" si="1"/>
        <v>0</v>
      </c>
    </row>
    <row r="120" spans="1:7">
      <c r="A120" s="35">
        <v>118</v>
      </c>
      <c r="B120" s="35" t="s">
        <v>661</v>
      </c>
      <c r="C120" s="24" t="s">
        <v>141</v>
      </c>
      <c r="D120" s="24" t="s">
        <v>145</v>
      </c>
      <c r="E120" s="24" t="s">
        <v>17</v>
      </c>
      <c r="F120" s="70">
        <v>0</v>
      </c>
      <c r="G120" s="86">
        <f t="shared" si="1"/>
        <v>0</v>
      </c>
    </row>
    <row r="121" spans="1:7">
      <c r="A121" s="35">
        <v>119</v>
      </c>
      <c r="B121" s="35" t="s">
        <v>662</v>
      </c>
      <c r="C121" s="24" t="s">
        <v>141</v>
      </c>
      <c r="D121" s="24" t="s">
        <v>146</v>
      </c>
      <c r="E121" s="24" t="s">
        <v>17</v>
      </c>
      <c r="F121" s="70">
        <v>0</v>
      </c>
      <c r="G121" s="86">
        <f t="shared" si="1"/>
        <v>0</v>
      </c>
    </row>
    <row r="122" spans="1:7" ht="25.5">
      <c r="A122" s="35">
        <v>120</v>
      </c>
      <c r="B122" s="35" t="s">
        <v>663</v>
      </c>
      <c r="C122" s="24" t="s">
        <v>141</v>
      </c>
      <c r="D122" s="24" t="s">
        <v>147</v>
      </c>
      <c r="E122" s="24" t="s">
        <v>31</v>
      </c>
      <c r="F122" s="70">
        <v>7</v>
      </c>
      <c r="G122" s="86">
        <f t="shared" si="1"/>
        <v>4.2604990870359098E-3</v>
      </c>
    </row>
    <row r="123" spans="1:7">
      <c r="A123" s="35">
        <v>121</v>
      </c>
      <c r="B123" s="35" t="s">
        <v>664</v>
      </c>
      <c r="C123" s="24" t="s">
        <v>148</v>
      </c>
      <c r="D123" s="24" t="s">
        <v>149</v>
      </c>
      <c r="E123" s="24" t="s">
        <v>17</v>
      </c>
      <c r="F123" s="70">
        <v>0</v>
      </c>
      <c r="G123" s="86">
        <f t="shared" si="1"/>
        <v>0</v>
      </c>
    </row>
    <row r="124" spans="1:7">
      <c r="A124" s="35">
        <v>122</v>
      </c>
      <c r="B124" s="35" t="s">
        <v>665</v>
      </c>
      <c r="C124" s="24" t="s">
        <v>148</v>
      </c>
      <c r="D124" s="24" t="s">
        <v>150</v>
      </c>
      <c r="E124" s="24" t="s">
        <v>17</v>
      </c>
      <c r="F124" s="70">
        <v>0</v>
      </c>
      <c r="G124" s="86">
        <f t="shared" si="1"/>
        <v>0</v>
      </c>
    </row>
    <row r="125" spans="1:7">
      <c r="A125" s="35">
        <v>123</v>
      </c>
      <c r="B125" s="35" t="s">
        <v>666</v>
      </c>
      <c r="C125" s="24" t="s">
        <v>148</v>
      </c>
      <c r="D125" s="24" t="s">
        <v>151</v>
      </c>
      <c r="E125" s="24" t="s">
        <v>17</v>
      </c>
      <c r="F125" s="70">
        <v>0</v>
      </c>
      <c r="G125" s="86">
        <f t="shared" si="1"/>
        <v>0</v>
      </c>
    </row>
    <row r="126" spans="1:7">
      <c r="A126" s="35">
        <v>124</v>
      </c>
      <c r="B126" s="35" t="s">
        <v>667</v>
      </c>
      <c r="C126" s="24" t="s">
        <v>148</v>
      </c>
      <c r="D126" s="24" t="s">
        <v>152</v>
      </c>
      <c r="E126" s="24" t="s">
        <v>17</v>
      </c>
      <c r="F126" s="70">
        <v>11</v>
      </c>
      <c r="G126" s="86">
        <f t="shared" si="1"/>
        <v>6.6950699939135726E-3</v>
      </c>
    </row>
    <row r="127" spans="1:7">
      <c r="A127" s="35">
        <v>125</v>
      </c>
      <c r="B127" s="35" t="s">
        <v>668</v>
      </c>
      <c r="C127" s="24" t="s">
        <v>148</v>
      </c>
      <c r="D127" s="24" t="s">
        <v>153</v>
      </c>
      <c r="E127" s="24" t="s">
        <v>16</v>
      </c>
      <c r="F127" s="70">
        <v>1</v>
      </c>
      <c r="G127" s="86">
        <f t="shared" si="1"/>
        <v>6.0864272671941571E-4</v>
      </c>
    </row>
    <row r="128" spans="1:7">
      <c r="A128" s="35">
        <v>126</v>
      </c>
      <c r="B128" s="35" t="s">
        <v>669</v>
      </c>
      <c r="C128" s="24" t="s">
        <v>154</v>
      </c>
      <c r="D128" s="24" t="s">
        <v>155</v>
      </c>
      <c r="E128" s="24" t="s">
        <v>17</v>
      </c>
      <c r="F128" s="70">
        <v>0</v>
      </c>
      <c r="G128" s="86">
        <f t="shared" si="1"/>
        <v>0</v>
      </c>
    </row>
    <row r="129" spans="1:7">
      <c r="A129" s="35">
        <v>127</v>
      </c>
      <c r="B129" s="35" t="s">
        <v>670</v>
      </c>
      <c r="C129" s="24" t="s">
        <v>154</v>
      </c>
      <c r="D129" s="24" t="s">
        <v>156</v>
      </c>
      <c r="E129" s="24" t="s">
        <v>17</v>
      </c>
      <c r="F129" s="70">
        <v>0</v>
      </c>
      <c r="G129" s="86">
        <f t="shared" si="1"/>
        <v>0</v>
      </c>
    </row>
    <row r="130" spans="1:7" ht="25.5">
      <c r="A130" s="35">
        <v>128</v>
      </c>
      <c r="B130" s="35" t="s">
        <v>671</v>
      </c>
      <c r="C130" s="24" t="s">
        <v>154</v>
      </c>
      <c r="D130" s="24" t="s">
        <v>157</v>
      </c>
      <c r="E130" s="24" t="s">
        <v>31</v>
      </c>
      <c r="F130" s="70">
        <v>0</v>
      </c>
      <c r="G130" s="86">
        <f t="shared" si="1"/>
        <v>0</v>
      </c>
    </row>
    <row r="131" spans="1:7">
      <c r="A131" s="35">
        <v>129</v>
      </c>
      <c r="B131" s="35" t="s">
        <v>672</v>
      </c>
      <c r="C131" s="24" t="s">
        <v>154</v>
      </c>
      <c r="D131" s="24" t="s">
        <v>158</v>
      </c>
      <c r="E131" s="24" t="s">
        <v>17</v>
      </c>
      <c r="F131" s="70">
        <v>0</v>
      </c>
      <c r="G131" s="86">
        <f t="shared" si="1"/>
        <v>0</v>
      </c>
    </row>
    <row r="132" spans="1:7" ht="25.5">
      <c r="A132" s="35">
        <v>130</v>
      </c>
      <c r="B132" s="35" t="s">
        <v>673</v>
      </c>
      <c r="C132" s="24" t="s">
        <v>154</v>
      </c>
      <c r="D132" s="24" t="s">
        <v>159</v>
      </c>
      <c r="E132" s="24" t="s">
        <v>31</v>
      </c>
      <c r="F132" s="70">
        <v>0</v>
      </c>
      <c r="G132" s="86">
        <f t="shared" ref="G132:G147" si="2">F132/$F$147</f>
        <v>0</v>
      </c>
    </row>
    <row r="133" spans="1:7">
      <c r="A133" s="35">
        <v>131</v>
      </c>
      <c r="B133" s="35" t="s">
        <v>674</v>
      </c>
      <c r="C133" s="24" t="s">
        <v>154</v>
      </c>
      <c r="D133" s="24" t="s">
        <v>160</v>
      </c>
      <c r="E133" s="24" t="s">
        <v>17</v>
      </c>
      <c r="F133" s="70">
        <v>0</v>
      </c>
      <c r="G133" s="86">
        <f t="shared" si="2"/>
        <v>0</v>
      </c>
    </row>
    <row r="134" spans="1:7" ht="25.5">
      <c r="A134" s="35">
        <v>132</v>
      </c>
      <c r="B134" s="35" t="s">
        <v>675</v>
      </c>
      <c r="C134" s="24" t="s">
        <v>154</v>
      </c>
      <c r="D134" s="24" t="s">
        <v>161</v>
      </c>
      <c r="E134" s="24" t="s">
        <v>31</v>
      </c>
      <c r="F134" s="70">
        <v>0</v>
      </c>
      <c r="G134" s="86">
        <f t="shared" si="2"/>
        <v>0</v>
      </c>
    </row>
    <row r="135" spans="1:7">
      <c r="A135" s="35">
        <v>133</v>
      </c>
      <c r="B135" s="35" t="s">
        <v>676</v>
      </c>
      <c r="C135" s="24" t="s">
        <v>154</v>
      </c>
      <c r="D135" s="24" t="s">
        <v>162</v>
      </c>
      <c r="E135" s="24" t="s">
        <v>16</v>
      </c>
      <c r="F135" s="70">
        <v>0</v>
      </c>
      <c r="G135" s="86">
        <f t="shared" si="2"/>
        <v>0</v>
      </c>
    </row>
    <row r="136" spans="1:7">
      <c r="A136" s="35">
        <v>134</v>
      </c>
      <c r="B136" s="35" t="s">
        <v>677</v>
      </c>
      <c r="C136" s="24" t="s">
        <v>154</v>
      </c>
      <c r="D136" s="24" t="s">
        <v>162</v>
      </c>
      <c r="E136" s="24" t="s">
        <v>17</v>
      </c>
      <c r="F136" s="70">
        <v>0</v>
      </c>
      <c r="G136" s="86">
        <f t="shared" si="2"/>
        <v>0</v>
      </c>
    </row>
    <row r="137" spans="1:7">
      <c r="A137" s="35">
        <v>135</v>
      </c>
      <c r="B137" s="35" t="s">
        <v>678</v>
      </c>
      <c r="C137" s="24" t="s">
        <v>154</v>
      </c>
      <c r="D137" s="24" t="s">
        <v>163</v>
      </c>
      <c r="E137" s="24" t="s">
        <v>17</v>
      </c>
      <c r="F137" s="70">
        <v>0</v>
      </c>
      <c r="G137" s="86">
        <f t="shared" si="2"/>
        <v>0</v>
      </c>
    </row>
    <row r="138" spans="1:7" ht="25.5">
      <c r="A138" s="35">
        <v>136</v>
      </c>
      <c r="B138" s="35" t="s">
        <v>679</v>
      </c>
      <c r="C138" s="24" t="s">
        <v>154</v>
      </c>
      <c r="D138" s="24" t="s">
        <v>164</v>
      </c>
      <c r="E138" s="24" t="s">
        <v>31</v>
      </c>
      <c r="F138" s="70">
        <v>0</v>
      </c>
      <c r="G138" s="86">
        <f t="shared" si="2"/>
        <v>0</v>
      </c>
    </row>
    <row r="139" spans="1:7" ht="25.5">
      <c r="A139" s="35">
        <v>137</v>
      </c>
      <c r="B139" s="35" t="s">
        <v>680</v>
      </c>
      <c r="C139" s="24" t="s">
        <v>154</v>
      </c>
      <c r="D139" s="24" t="s">
        <v>165</v>
      </c>
      <c r="E139" s="24" t="s">
        <v>31</v>
      </c>
      <c r="F139" s="70">
        <v>0</v>
      </c>
      <c r="G139" s="86">
        <f t="shared" si="2"/>
        <v>0</v>
      </c>
    </row>
    <row r="140" spans="1:7">
      <c r="A140" s="35">
        <v>138</v>
      </c>
      <c r="B140" s="35" t="s">
        <v>681</v>
      </c>
      <c r="C140" s="24" t="s">
        <v>154</v>
      </c>
      <c r="D140" s="24" t="s">
        <v>166</v>
      </c>
      <c r="E140" s="24" t="s">
        <v>17</v>
      </c>
      <c r="F140" s="70">
        <v>0</v>
      </c>
      <c r="G140" s="86">
        <f t="shared" si="2"/>
        <v>0</v>
      </c>
    </row>
    <row r="141" spans="1:7" ht="25.5">
      <c r="A141" s="35">
        <v>139</v>
      </c>
      <c r="B141" s="35" t="s">
        <v>682</v>
      </c>
      <c r="C141" s="24" t="s">
        <v>167</v>
      </c>
      <c r="D141" s="24" t="s">
        <v>168</v>
      </c>
      <c r="E141" s="24" t="s">
        <v>31</v>
      </c>
      <c r="F141" s="70">
        <v>0</v>
      </c>
      <c r="G141" s="86">
        <f t="shared" si="2"/>
        <v>0</v>
      </c>
    </row>
    <row r="142" spans="1:7">
      <c r="A142" s="35">
        <v>140</v>
      </c>
      <c r="B142" s="35" t="s">
        <v>683</v>
      </c>
      <c r="C142" s="24" t="s">
        <v>167</v>
      </c>
      <c r="D142" s="24" t="s">
        <v>169</v>
      </c>
      <c r="E142" s="24" t="s">
        <v>17</v>
      </c>
      <c r="F142" s="70">
        <v>0</v>
      </c>
      <c r="G142" s="86">
        <f t="shared" si="2"/>
        <v>0</v>
      </c>
    </row>
    <row r="143" spans="1:7" ht="25.5">
      <c r="A143" s="35">
        <v>141</v>
      </c>
      <c r="B143" s="35" t="s">
        <v>684</v>
      </c>
      <c r="C143" s="24" t="s">
        <v>167</v>
      </c>
      <c r="D143" s="24" t="s">
        <v>170</v>
      </c>
      <c r="E143" s="24" t="s">
        <v>31</v>
      </c>
      <c r="F143" s="70">
        <v>0</v>
      </c>
      <c r="G143" s="86">
        <f t="shared" si="2"/>
        <v>0</v>
      </c>
    </row>
    <row r="144" spans="1:7" ht="25.5">
      <c r="A144" s="35">
        <v>142</v>
      </c>
      <c r="B144" s="35" t="s">
        <v>685</v>
      </c>
      <c r="C144" s="24" t="s">
        <v>167</v>
      </c>
      <c r="D144" s="24" t="s">
        <v>171</v>
      </c>
      <c r="E144" s="24" t="s">
        <v>31</v>
      </c>
      <c r="F144" s="70">
        <v>1</v>
      </c>
      <c r="G144" s="86">
        <f t="shared" si="2"/>
        <v>6.0864272671941571E-4</v>
      </c>
    </row>
    <row r="145" spans="1:7">
      <c r="A145" s="35">
        <v>143</v>
      </c>
      <c r="B145" s="35" t="s">
        <v>686</v>
      </c>
      <c r="C145" s="24" t="s">
        <v>167</v>
      </c>
      <c r="D145" s="24" t="s">
        <v>111</v>
      </c>
      <c r="E145" s="24" t="s">
        <v>17</v>
      </c>
      <c r="F145" s="70">
        <v>0</v>
      </c>
      <c r="G145" s="86">
        <f t="shared" si="2"/>
        <v>0</v>
      </c>
    </row>
    <row r="146" spans="1:7" ht="25.5">
      <c r="A146" s="35">
        <v>144</v>
      </c>
      <c r="B146" s="35" t="s">
        <v>687</v>
      </c>
      <c r="C146" s="24" t="s">
        <v>167</v>
      </c>
      <c r="D146" s="24" t="s">
        <v>172</v>
      </c>
      <c r="E146" s="24" t="s">
        <v>31</v>
      </c>
      <c r="F146" s="70">
        <v>3</v>
      </c>
      <c r="G146" s="86">
        <f t="shared" si="2"/>
        <v>1.8259281801582471E-3</v>
      </c>
    </row>
    <row r="147" spans="1:7">
      <c r="A147" s="160" t="s">
        <v>173</v>
      </c>
      <c r="B147" s="160"/>
      <c r="C147" s="160"/>
      <c r="D147" s="160"/>
      <c r="E147" s="160"/>
      <c r="F147" s="87">
        <f>SUM(F3:F146)</f>
        <v>1643</v>
      </c>
      <c r="G147" s="86">
        <f t="shared" si="2"/>
        <v>1</v>
      </c>
    </row>
    <row r="148" spans="1:7">
      <c r="A148" s="161"/>
      <c r="B148" s="164"/>
      <c r="C148" s="82"/>
      <c r="D148" s="82"/>
      <c r="E148" s="162"/>
      <c r="F148" s="36"/>
      <c r="G148" s="86"/>
    </row>
  </sheetData>
  <autoFilter ref="A2:G148">
    <sortState ref="A3:G148">
      <sortCondition ref="A2:A148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48"/>
  <sheetViews>
    <sheetView zoomScaleNormal="100" workbookViewId="0">
      <pane xSplit="22890"/>
      <selection activeCell="E3" sqref="E3:E146"/>
      <selection pane="topRight" activeCell="O25" sqref="O25"/>
    </sheetView>
  </sheetViews>
  <sheetFormatPr defaultRowHeight="15"/>
  <cols>
    <col min="3" max="3" width="20.7109375" customWidth="1"/>
    <col min="4" max="4" width="16.5703125" customWidth="1"/>
    <col min="5" max="5" width="12.140625" customWidth="1"/>
    <col min="6" max="6" width="26.5703125" customWidth="1"/>
    <col min="7" max="7" width="24" customWidth="1"/>
    <col min="8" max="8" width="29.85546875" customWidth="1"/>
    <col min="9" max="9" width="23.7109375" customWidth="1"/>
  </cols>
  <sheetData>
    <row r="1" spans="1:9" ht="81.75" customHeight="1" thickTop="1">
      <c r="A1" s="14" t="s">
        <v>0</v>
      </c>
      <c r="B1" s="129" t="s">
        <v>543</v>
      </c>
      <c r="C1" s="15" t="s">
        <v>1</v>
      </c>
      <c r="D1" s="15" t="s">
        <v>2</v>
      </c>
      <c r="E1" s="15" t="s">
        <v>3</v>
      </c>
      <c r="F1" s="16" t="s">
        <v>203</v>
      </c>
      <c r="G1" s="16" t="s">
        <v>204</v>
      </c>
      <c r="H1" s="16" t="s">
        <v>436</v>
      </c>
      <c r="I1" s="29" t="s">
        <v>437</v>
      </c>
    </row>
    <row r="2" spans="1:9">
      <c r="A2" s="8"/>
      <c r="B2" s="8"/>
      <c r="C2" s="8"/>
      <c r="D2" s="8"/>
      <c r="E2" s="8"/>
      <c r="F2" s="8"/>
      <c r="G2" s="8"/>
      <c r="H2" s="8"/>
      <c r="I2" s="8"/>
    </row>
    <row r="3" spans="1:9" ht="25.5">
      <c r="A3" s="2">
        <v>1</v>
      </c>
      <c r="B3" s="166" t="s">
        <v>544</v>
      </c>
      <c r="C3" s="7" t="s">
        <v>14</v>
      </c>
      <c r="D3" s="7" t="s">
        <v>15</v>
      </c>
      <c r="E3" s="4" t="s">
        <v>16</v>
      </c>
      <c r="F3" s="70">
        <v>1</v>
      </c>
      <c r="G3" s="168">
        <v>13.3</v>
      </c>
      <c r="H3" s="70">
        <v>8</v>
      </c>
      <c r="I3" s="70">
        <v>120.7</v>
      </c>
    </row>
    <row r="4" spans="1:9" ht="25.5">
      <c r="A4" s="2">
        <v>2</v>
      </c>
      <c r="B4" s="166" t="s">
        <v>545</v>
      </c>
      <c r="C4" s="7" t="s">
        <v>14</v>
      </c>
      <c r="D4" s="7" t="s">
        <v>15</v>
      </c>
      <c r="E4" s="4" t="s">
        <v>17</v>
      </c>
      <c r="F4" s="70">
        <v>1</v>
      </c>
      <c r="G4" s="168">
        <v>18.3</v>
      </c>
      <c r="H4" s="70">
        <v>2</v>
      </c>
      <c r="I4" s="70">
        <v>62.3</v>
      </c>
    </row>
    <row r="5" spans="1:9">
      <c r="A5" s="2">
        <v>3</v>
      </c>
      <c r="B5" s="166" t="s">
        <v>546</v>
      </c>
      <c r="C5" s="7" t="s">
        <v>14</v>
      </c>
      <c r="D5" s="7" t="s">
        <v>18</v>
      </c>
      <c r="E5" s="4" t="s">
        <v>17</v>
      </c>
      <c r="F5" s="70">
        <v>1</v>
      </c>
      <c r="G5" s="168">
        <v>19.8</v>
      </c>
      <c r="H5" s="70">
        <v>2</v>
      </c>
      <c r="I5" s="70">
        <v>77.400000000000006</v>
      </c>
    </row>
    <row r="6" spans="1:9">
      <c r="A6" s="2">
        <v>4</v>
      </c>
      <c r="B6" s="166" t="s">
        <v>547</v>
      </c>
      <c r="C6" s="7" t="s">
        <v>14</v>
      </c>
      <c r="D6" s="7" t="s">
        <v>19</v>
      </c>
      <c r="E6" s="4" t="s">
        <v>16</v>
      </c>
      <c r="F6" s="70">
        <v>2</v>
      </c>
      <c r="G6" s="168">
        <v>43.6</v>
      </c>
      <c r="H6" s="70">
        <v>5</v>
      </c>
      <c r="I6" s="70">
        <v>132.69999999999999</v>
      </c>
    </row>
    <row r="7" spans="1:9">
      <c r="A7" s="2">
        <v>5</v>
      </c>
      <c r="B7" s="166" t="s">
        <v>548</v>
      </c>
      <c r="C7" s="7" t="s">
        <v>14</v>
      </c>
      <c r="D7" s="7" t="s">
        <v>20</v>
      </c>
      <c r="E7" s="4" t="s">
        <v>17</v>
      </c>
      <c r="F7" s="70"/>
      <c r="G7" s="70"/>
      <c r="H7" s="70">
        <v>3</v>
      </c>
      <c r="I7" s="70">
        <v>60.2</v>
      </c>
    </row>
    <row r="8" spans="1:9">
      <c r="A8" s="2">
        <v>6</v>
      </c>
      <c r="B8" s="166" t="s">
        <v>549</v>
      </c>
      <c r="C8" s="7" t="s">
        <v>14</v>
      </c>
      <c r="D8" s="7" t="s">
        <v>21</v>
      </c>
      <c r="E8" s="4" t="s">
        <v>16</v>
      </c>
      <c r="F8" s="70"/>
      <c r="G8" s="169"/>
      <c r="H8" s="70">
        <v>1</v>
      </c>
      <c r="I8" s="70">
        <v>86.1</v>
      </c>
    </row>
    <row r="9" spans="1:9">
      <c r="A9" s="2">
        <v>7</v>
      </c>
      <c r="B9" s="166" t="s">
        <v>550</v>
      </c>
      <c r="C9" s="7" t="s">
        <v>14</v>
      </c>
      <c r="D9" s="7" t="s">
        <v>22</v>
      </c>
      <c r="E9" s="4" t="s">
        <v>17</v>
      </c>
      <c r="F9" s="70"/>
      <c r="G9" s="70"/>
      <c r="H9" s="70">
        <v>1</v>
      </c>
      <c r="I9" s="70">
        <v>61.3</v>
      </c>
    </row>
    <row r="10" spans="1:9">
      <c r="A10" s="2">
        <v>8</v>
      </c>
      <c r="B10" s="166" t="s">
        <v>551</v>
      </c>
      <c r="C10" s="7" t="s">
        <v>14</v>
      </c>
      <c r="D10" s="7" t="s">
        <v>23</v>
      </c>
      <c r="E10" s="4" t="s">
        <v>17</v>
      </c>
      <c r="F10" s="70"/>
      <c r="G10" s="70"/>
      <c r="H10" s="70">
        <v>3</v>
      </c>
      <c r="I10" s="70">
        <v>71.599999999999994</v>
      </c>
    </row>
    <row r="11" spans="1:9">
      <c r="A11" s="2">
        <v>9</v>
      </c>
      <c r="B11" s="166" t="s">
        <v>552</v>
      </c>
      <c r="C11" s="7" t="s">
        <v>14</v>
      </c>
      <c r="D11" s="7" t="s">
        <v>24</v>
      </c>
      <c r="E11" s="4" t="s">
        <v>17</v>
      </c>
      <c r="F11" s="70">
        <v>1</v>
      </c>
      <c r="G11" s="168">
        <v>13.7</v>
      </c>
      <c r="H11" s="70">
        <v>3</v>
      </c>
      <c r="I11" s="70">
        <v>96.5</v>
      </c>
    </row>
    <row r="12" spans="1:9">
      <c r="A12" s="2">
        <v>10</v>
      </c>
      <c r="B12" s="166" t="s">
        <v>553</v>
      </c>
      <c r="C12" s="7" t="s">
        <v>25</v>
      </c>
      <c r="D12" s="7" t="s">
        <v>26</v>
      </c>
      <c r="E12" s="4" t="s">
        <v>17</v>
      </c>
      <c r="F12" s="70"/>
      <c r="G12" s="168"/>
      <c r="H12" s="70">
        <v>4</v>
      </c>
      <c r="I12" s="70">
        <v>68.400000000000006</v>
      </c>
    </row>
    <row r="13" spans="1:9">
      <c r="A13" s="2">
        <v>11</v>
      </c>
      <c r="B13" s="166" t="s">
        <v>554</v>
      </c>
      <c r="C13" s="7" t="s">
        <v>25</v>
      </c>
      <c r="D13" s="7" t="s">
        <v>27</v>
      </c>
      <c r="E13" s="4" t="s">
        <v>17</v>
      </c>
      <c r="F13" s="70">
        <v>1</v>
      </c>
      <c r="G13" s="168">
        <v>11</v>
      </c>
      <c r="H13" s="70">
        <v>5</v>
      </c>
      <c r="I13" s="70">
        <v>69.2</v>
      </c>
    </row>
    <row r="14" spans="1:9">
      <c r="A14" s="2">
        <v>12</v>
      </c>
      <c r="B14" s="166" t="s">
        <v>555</v>
      </c>
      <c r="C14" s="7" t="s">
        <v>25</v>
      </c>
      <c r="D14" s="7" t="s">
        <v>28</v>
      </c>
      <c r="E14" s="4" t="s">
        <v>16</v>
      </c>
      <c r="F14" s="70">
        <v>8</v>
      </c>
      <c r="G14" s="168">
        <v>21.8</v>
      </c>
      <c r="H14" s="70">
        <v>17</v>
      </c>
      <c r="I14" s="70">
        <v>106.8</v>
      </c>
    </row>
    <row r="15" spans="1:9">
      <c r="A15" s="2">
        <v>13</v>
      </c>
      <c r="B15" s="166" t="s">
        <v>556</v>
      </c>
      <c r="C15" s="7" t="s">
        <v>25</v>
      </c>
      <c r="D15" s="7" t="s">
        <v>28</v>
      </c>
      <c r="E15" s="4" t="s">
        <v>17</v>
      </c>
      <c r="F15" s="70">
        <v>1</v>
      </c>
      <c r="G15" s="168">
        <v>3.8</v>
      </c>
      <c r="H15" s="70">
        <v>8</v>
      </c>
      <c r="I15" s="70">
        <v>64.099999999999994</v>
      </c>
    </row>
    <row r="16" spans="1:9">
      <c r="A16" s="2">
        <v>14</v>
      </c>
      <c r="B16" s="166" t="s">
        <v>557</v>
      </c>
      <c r="C16" s="7" t="s">
        <v>25</v>
      </c>
      <c r="D16" s="7" t="s">
        <v>29</v>
      </c>
      <c r="E16" s="4" t="s">
        <v>17</v>
      </c>
      <c r="F16" s="70"/>
      <c r="G16" s="168"/>
      <c r="H16" s="70">
        <v>3</v>
      </c>
      <c r="I16" s="70">
        <v>68.099999999999994</v>
      </c>
    </row>
    <row r="17" spans="1:9" ht="25.5">
      <c r="A17" s="2">
        <v>15</v>
      </c>
      <c r="B17" s="166" t="s">
        <v>558</v>
      </c>
      <c r="C17" s="7" t="s">
        <v>25</v>
      </c>
      <c r="D17" s="7" t="s">
        <v>30</v>
      </c>
      <c r="E17" s="4" t="s">
        <v>31</v>
      </c>
      <c r="F17" s="70">
        <v>1</v>
      </c>
      <c r="G17" s="169">
        <v>15.1</v>
      </c>
      <c r="H17" s="70">
        <v>3</v>
      </c>
      <c r="I17" s="70">
        <v>102.3</v>
      </c>
    </row>
    <row r="18" spans="1:9" ht="25.5">
      <c r="A18" s="2">
        <v>16</v>
      </c>
      <c r="B18" s="166" t="s">
        <v>559</v>
      </c>
      <c r="C18" s="7" t="s">
        <v>25</v>
      </c>
      <c r="D18" s="7" t="s">
        <v>32</v>
      </c>
      <c r="E18" s="4" t="s">
        <v>31</v>
      </c>
      <c r="F18" s="70"/>
      <c r="G18" s="70"/>
      <c r="H18" s="70">
        <v>3</v>
      </c>
      <c r="I18" s="70">
        <v>61</v>
      </c>
    </row>
    <row r="19" spans="1:9">
      <c r="A19" s="2">
        <v>17</v>
      </c>
      <c r="B19" s="166" t="s">
        <v>560</v>
      </c>
      <c r="C19" s="7" t="s">
        <v>25</v>
      </c>
      <c r="D19" s="7" t="s">
        <v>33</v>
      </c>
      <c r="E19" s="4" t="s">
        <v>17</v>
      </c>
      <c r="F19" s="70"/>
      <c r="G19" s="70"/>
      <c r="H19" s="70">
        <v>3</v>
      </c>
      <c r="I19" s="70">
        <v>36</v>
      </c>
    </row>
    <row r="20" spans="1:9">
      <c r="A20" s="2">
        <v>18</v>
      </c>
      <c r="B20" s="166" t="s">
        <v>561</v>
      </c>
      <c r="C20" s="7" t="s">
        <v>25</v>
      </c>
      <c r="D20" s="7" t="s">
        <v>34</v>
      </c>
      <c r="E20" s="4" t="s">
        <v>17</v>
      </c>
      <c r="F20" s="70"/>
      <c r="G20" s="170"/>
      <c r="H20" s="70">
        <v>3</v>
      </c>
      <c r="I20" s="70">
        <v>59.2</v>
      </c>
    </row>
    <row r="21" spans="1:9">
      <c r="A21" s="2">
        <v>19</v>
      </c>
      <c r="B21" s="166" t="s">
        <v>562</v>
      </c>
      <c r="C21" s="7" t="s">
        <v>25</v>
      </c>
      <c r="D21" s="7" t="s">
        <v>35</v>
      </c>
      <c r="E21" s="4" t="s">
        <v>17</v>
      </c>
      <c r="F21" s="70"/>
      <c r="G21" s="70"/>
      <c r="H21" s="70">
        <v>2</v>
      </c>
      <c r="I21" s="70">
        <v>65.400000000000006</v>
      </c>
    </row>
    <row r="22" spans="1:9">
      <c r="A22" s="2">
        <v>20</v>
      </c>
      <c r="B22" s="166" t="s">
        <v>563</v>
      </c>
      <c r="C22" s="7" t="s">
        <v>36</v>
      </c>
      <c r="D22" s="7" t="s">
        <v>37</v>
      </c>
      <c r="E22" s="4" t="s">
        <v>17</v>
      </c>
      <c r="F22" s="70">
        <v>5</v>
      </c>
      <c r="G22" s="168">
        <v>47.7</v>
      </c>
      <c r="H22" s="70">
        <v>10</v>
      </c>
      <c r="I22" s="70">
        <v>87.2</v>
      </c>
    </row>
    <row r="23" spans="1:9" ht="25.5">
      <c r="A23" s="2">
        <v>21</v>
      </c>
      <c r="B23" s="166" t="s">
        <v>564</v>
      </c>
      <c r="C23" s="7" t="s">
        <v>36</v>
      </c>
      <c r="D23" s="7" t="s">
        <v>38</v>
      </c>
      <c r="E23" s="4" t="s">
        <v>17</v>
      </c>
      <c r="F23" s="70">
        <v>1</v>
      </c>
      <c r="G23" s="70">
        <v>10.4</v>
      </c>
      <c r="H23" s="70">
        <v>4</v>
      </c>
      <c r="I23" s="70">
        <v>87.1</v>
      </c>
    </row>
    <row r="24" spans="1:9">
      <c r="A24" s="2">
        <v>22</v>
      </c>
      <c r="B24" s="166" t="s">
        <v>565</v>
      </c>
      <c r="C24" s="7" t="s">
        <v>36</v>
      </c>
      <c r="D24" s="7" t="s">
        <v>39</v>
      </c>
      <c r="E24" s="4" t="s">
        <v>17</v>
      </c>
      <c r="F24" s="70">
        <v>2</v>
      </c>
      <c r="G24" s="168">
        <v>23.2</v>
      </c>
      <c r="H24" s="70">
        <v>14</v>
      </c>
      <c r="I24" s="70">
        <v>87.4</v>
      </c>
    </row>
    <row r="25" spans="1:9" ht="25.5">
      <c r="A25" s="2">
        <v>23</v>
      </c>
      <c r="B25" s="166" t="s">
        <v>566</v>
      </c>
      <c r="C25" s="7" t="s">
        <v>36</v>
      </c>
      <c r="D25" s="7" t="s">
        <v>40</v>
      </c>
      <c r="E25" s="4" t="s">
        <v>31</v>
      </c>
      <c r="F25" s="70">
        <v>3</v>
      </c>
      <c r="G25" s="168">
        <v>24.4</v>
      </c>
      <c r="H25" s="70">
        <v>11</v>
      </c>
      <c r="I25" s="70">
        <v>80.3</v>
      </c>
    </row>
    <row r="26" spans="1:9">
      <c r="A26" s="2">
        <v>24</v>
      </c>
      <c r="B26" s="166" t="s">
        <v>567</v>
      </c>
      <c r="C26" s="7" t="s">
        <v>36</v>
      </c>
      <c r="D26" s="7" t="s">
        <v>41</v>
      </c>
      <c r="E26" s="4" t="s">
        <v>17</v>
      </c>
      <c r="F26" s="70">
        <v>1</v>
      </c>
      <c r="G26" s="168">
        <v>13.2</v>
      </c>
      <c r="H26" s="70">
        <v>3</v>
      </c>
      <c r="I26" s="70">
        <v>98</v>
      </c>
    </row>
    <row r="27" spans="1:9">
      <c r="A27" s="2">
        <v>25</v>
      </c>
      <c r="B27" s="166" t="s">
        <v>568</v>
      </c>
      <c r="C27" s="7" t="s">
        <v>36</v>
      </c>
      <c r="D27" s="7" t="s">
        <v>42</v>
      </c>
      <c r="E27" s="4" t="s">
        <v>17</v>
      </c>
      <c r="F27" s="70">
        <v>3</v>
      </c>
      <c r="G27" s="168">
        <v>25.8</v>
      </c>
      <c r="H27" s="70">
        <v>13</v>
      </c>
      <c r="I27" s="70">
        <v>93.9</v>
      </c>
    </row>
    <row r="28" spans="1:9">
      <c r="A28" s="2">
        <v>26</v>
      </c>
      <c r="B28" s="166" t="s">
        <v>569</v>
      </c>
      <c r="C28" s="7" t="s">
        <v>36</v>
      </c>
      <c r="D28" s="7" t="s">
        <v>43</v>
      </c>
      <c r="E28" s="4" t="s">
        <v>17</v>
      </c>
      <c r="F28" s="70">
        <v>2</v>
      </c>
      <c r="G28" s="168">
        <v>12.2</v>
      </c>
      <c r="H28" s="70">
        <v>6</v>
      </c>
      <c r="I28" s="70">
        <v>67.099999999999994</v>
      </c>
    </row>
    <row r="29" spans="1:9" ht="25.5">
      <c r="A29" s="2">
        <v>27</v>
      </c>
      <c r="B29" s="166" t="s">
        <v>570</v>
      </c>
      <c r="C29" s="7" t="s">
        <v>36</v>
      </c>
      <c r="D29" s="7" t="s">
        <v>44</v>
      </c>
      <c r="E29" s="4" t="s">
        <v>31</v>
      </c>
      <c r="F29" s="70">
        <v>1</v>
      </c>
      <c r="G29" s="168">
        <v>9.8000000000000007</v>
      </c>
      <c r="H29" s="70">
        <v>5</v>
      </c>
      <c r="I29" s="70">
        <v>91</v>
      </c>
    </row>
    <row r="30" spans="1:9">
      <c r="A30" s="2">
        <v>28</v>
      </c>
      <c r="B30" s="166" t="s">
        <v>571</v>
      </c>
      <c r="C30" s="7" t="s">
        <v>45</v>
      </c>
      <c r="D30" s="7" t="s">
        <v>46</v>
      </c>
      <c r="E30" s="4" t="s">
        <v>16</v>
      </c>
      <c r="F30" s="70">
        <v>3</v>
      </c>
      <c r="G30" s="168">
        <v>22</v>
      </c>
      <c r="H30" s="70">
        <v>7</v>
      </c>
      <c r="I30" s="70">
        <v>109.7</v>
      </c>
    </row>
    <row r="31" spans="1:9">
      <c r="A31" s="2">
        <v>29</v>
      </c>
      <c r="B31" s="166" t="s">
        <v>572</v>
      </c>
      <c r="C31" s="7" t="s">
        <v>45</v>
      </c>
      <c r="D31" s="7" t="s">
        <v>46</v>
      </c>
      <c r="E31" s="4" t="s">
        <v>17</v>
      </c>
      <c r="F31" s="70"/>
      <c r="G31" s="169"/>
      <c r="H31" s="70">
        <v>4</v>
      </c>
      <c r="I31" s="70">
        <v>52.1</v>
      </c>
    </row>
    <row r="32" spans="1:9">
      <c r="A32" s="2">
        <v>30</v>
      </c>
      <c r="B32" s="166" t="s">
        <v>573</v>
      </c>
      <c r="C32" s="7" t="s">
        <v>45</v>
      </c>
      <c r="D32" s="7" t="s">
        <v>47</v>
      </c>
      <c r="E32" s="4" t="s">
        <v>17</v>
      </c>
      <c r="F32" s="70"/>
      <c r="G32" s="70"/>
      <c r="H32" s="70">
        <v>3</v>
      </c>
      <c r="I32" s="70">
        <v>85.5</v>
      </c>
    </row>
    <row r="33" spans="1:9">
      <c r="A33" s="2">
        <v>31</v>
      </c>
      <c r="B33" s="166" t="s">
        <v>574</v>
      </c>
      <c r="C33" s="7" t="s">
        <v>45</v>
      </c>
      <c r="D33" s="7" t="s">
        <v>48</v>
      </c>
      <c r="E33" s="4" t="s">
        <v>17</v>
      </c>
      <c r="F33" s="70"/>
      <c r="G33" s="169"/>
      <c r="H33" s="70">
        <v>2</v>
      </c>
      <c r="I33" s="70">
        <v>66.099999999999994</v>
      </c>
    </row>
    <row r="34" spans="1:9">
      <c r="A34" s="2">
        <v>32</v>
      </c>
      <c r="B34" s="166" t="s">
        <v>575</v>
      </c>
      <c r="C34" s="7" t="s">
        <v>45</v>
      </c>
      <c r="D34" s="7" t="s">
        <v>49</v>
      </c>
      <c r="E34" s="4" t="s">
        <v>17</v>
      </c>
      <c r="F34" s="70"/>
      <c r="G34" s="169"/>
      <c r="H34" s="70">
        <v>7</v>
      </c>
      <c r="I34" s="70">
        <v>57.4</v>
      </c>
    </row>
    <row r="35" spans="1:9">
      <c r="A35" s="2">
        <v>33</v>
      </c>
      <c r="B35" s="166" t="s">
        <v>576</v>
      </c>
      <c r="C35" s="7" t="s">
        <v>45</v>
      </c>
      <c r="D35" s="7" t="s">
        <v>50</v>
      </c>
      <c r="E35" s="4" t="s">
        <v>17</v>
      </c>
      <c r="F35" s="70"/>
      <c r="G35" s="70"/>
      <c r="H35" s="70">
        <v>2</v>
      </c>
      <c r="I35" s="70">
        <v>65.5</v>
      </c>
    </row>
    <row r="36" spans="1:9">
      <c r="A36" s="2">
        <v>34</v>
      </c>
      <c r="B36" s="166" t="s">
        <v>577</v>
      </c>
      <c r="C36" s="7" t="s">
        <v>45</v>
      </c>
      <c r="D36" s="7" t="s">
        <v>51</v>
      </c>
      <c r="E36" s="4" t="s">
        <v>17</v>
      </c>
      <c r="F36" s="70">
        <v>3</v>
      </c>
      <c r="G36" s="168">
        <v>27.5</v>
      </c>
      <c r="H36" s="70">
        <v>4</v>
      </c>
      <c r="I36" s="70">
        <v>101.6</v>
      </c>
    </row>
    <row r="37" spans="1:9">
      <c r="A37" s="2">
        <v>35</v>
      </c>
      <c r="B37" s="166" t="s">
        <v>578</v>
      </c>
      <c r="C37" s="7" t="s">
        <v>52</v>
      </c>
      <c r="D37" s="7" t="s">
        <v>53</v>
      </c>
      <c r="E37" s="4" t="s">
        <v>17</v>
      </c>
      <c r="F37" s="70"/>
      <c r="G37" s="169"/>
      <c r="H37" s="70">
        <v>2</v>
      </c>
      <c r="I37" s="70">
        <v>59.2</v>
      </c>
    </row>
    <row r="38" spans="1:9">
      <c r="A38" s="2">
        <v>36</v>
      </c>
      <c r="B38" s="166" t="s">
        <v>579</v>
      </c>
      <c r="C38" s="7" t="s">
        <v>52</v>
      </c>
      <c r="D38" s="7" t="s">
        <v>54</v>
      </c>
      <c r="E38" s="4" t="s">
        <v>16</v>
      </c>
      <c r="F38" s="70">
        <v>2</v>
      </c>
      <c r="G38" s="168">
        <v>20.3</v>
      </c>
      <c r="H38" s="70">
        <v>7</v>
      </c>
      <c r="I38" s="70">
        <v>118.2</v>
      </c>
    </row>
    <row r="39" spans="1:9">
      <c r="A39" s="2">
        <v>37</v>
      </c>
      <c r="B39" s="166" t="s">
        <v>580</v>
      </c>
      <c r="C39" s="7" t="s">
        <v>52</v>
      </c>
      <c r="D39" s="7" t="s">
        <v>54</v>
      </c>
      <c r="E39" s="4" t="s">
        <v>17</v>
      </c>
      <c r="F39" s="70">
        <v>2</v>
      </c>
      <c r="G39" s="168">
        <v>13.1</v>
      </c>
      <c r="H39" s="70">
        <v>9</v>
      </c>
      <c r="I39" s="70">
        <v>70.3</v>
      </c>
    </row>
    <row r="40" spans="1:9" ht="25.5">
      <c r="A40" s="2">
        <v>38</v>
      </c>
      <c r="B40" s="166" t="s">
        <v>581</v>
      </c>
      <c r="C40" s="7" t="s">
        <v>52</v>
      </c>
      <c r="D40" s="7" t="s">
        <v>55</v>
      </c>
      <c r="E40" s="4" t="s">
        <v>31</v>
      </c>
      <c r="F40" s="70">
        <v>1</v>
      </c>
      <c r="G40" s="168">
        <v>8.3000000000000007</v>
      </c>
      <c r="H40" s="70">
        <v>9</v>
      </c>
      <c r="I40" s="70">
        <v>85.4</v>
      </c>
    </row>
    <row r="41" spans="1:9">
      <c r="A41" s="2">
        <v>39</v>
      </c>
      <c r="B41" s="166" t="s">
        <v>582</v>
      </c>
      <c r="C41" s="7" t="s">
        <v>52</v>
      </c>
      <c r="D41" s="7" t="s">
        <v>56</v>
      </c>
      <c r="E41" s="4" t="s">
        <v>17</v>
      </c>
      <c r="F41" s="70"/>
      <c r="G41" s="70"/>
      <c r="H41" s="70">
        <v>3</v>
      </c>
      <c r="I41" s="70">
        <v>68.3</v>
      </c>
    </row>
    <row r="42" spans="1:9">
      <c r="A42" s="2">
        <v>40</v>
      </c>
      <c r="B42" s="166" t="s">
        <v>583</v>
      </c>
      <c r="C42" s="7" t="s">
        <v>52</v>
      </c>
      <c r="D42" s="7" t="s">
        <v>57</v>
      </c>
      <c r="E42" s="4" t="s">
        <v>17</v>
      </c>
      <c r="F42" s="70"/>
      <c r="G42" s="70"/>
      <c r="H42" s="70">
        <v>4</v>
      </c>
      <c r="I42" s="70">
        <v>67.2</v>
      </c>
    </row>
    <row r="43" spans="1:9">
      <c r="A43" s="2">
        <v>41</v>
      </c>
      <c r="B43" s="166" t="s">
        <v>584</v>
      </c>
      <c r="C43" s="7" t="s">
        <v>58</v>
      </c>
      <c r="D43" s="7" t="s">
        <v>59</v>
      </c>
      <c r="E43" s="4" t="s">
        <v>17</v>
      </c>
      <c r="F43" s="70"/>
      <c r="G43" s="169"/>
      <c r="H43" s="70">
        <v>9</v>
      </c>
      <c r="I43" s="70">
        <v>72.2</v>
      </c>
    </row>
    <row r="44" spans="1:9">
      <c r="A44" s="2">
        <v>42</v>
      </c>
      <c r="B44" s="166" t="s">
        <v>585</v>
      </c>
      <c r="C44" s="7" t="s">
        <v>58</v>
      </c>
      <c r="D44" s="7" t="s">
        <v>60</v>
      </c>
      <c r="E44" s="4" t="s">
        <v>17</v>
      </c>
      <c r="F44" s="70">
        <v>1</v>
      </c>
      <c r="G44" s="168">
        <v>20.5</v>
      </c>
      <c r="H44" s="70">
        <v>5</v>
      </c>
      <c r="I44" s="70">
        <v>68.599999999999994</v>
      </c>
    </row>
    <row r="45" spans="1:9" ht="25.5">
      <c r="A45" s="2">
        <v>43</v>
      </c>
      <c r="B45" s="166" t="s">
        <v>586</v>
      </c>
      <c r="C45" s="7" t="s">
        <v>58</v>
      </c>
      <c r="D45" s="7" t="s">
        <v>61</v>
      </c>
      <c r="E45" s="4" t="s">
        <v>31</v>
      </c>
      <c r="F45" s="70"/>
      <c r="G45" s="169"/>
      <c r="H45" s="70">
        <v>4</v>
      </c>
      <c r="I45" s="70">
        <v>85.9</v>
      </c>
    </row>
    <row r="46" spans="1:9" ht="25.5">
      <c r="A46" s="2">
        <v>44</v>
      </c>
      <c r="B46" s="166" t="s">
        <v>587</v>
      </c>
      <c r="C46" s="7" t="s">
        <v>58</v>
      </c>
      <c r="D46" s="7" t="s">
        <v>62</v>
      </c>
      <c r="E46" s="4" t="s">
        <v>31</v>
      </c>
      <c r="F46" s="70">
        <v>1</v>
      </c>
      <c r="G46" s="168">
        <v>16.3</v>
      </c>
      <c r="H46" s="70">
        <v>1</v>
      </c>
      <c r="I46" s="70">
        <v>87.1</v>
      </c>
    </row>
    <row r="47" spans="1:9">
      <c r="A47" s="2">
        <v>45</v>
      </c>
      <c r="B47" s="166" t="s">
        <v>588</v>
      </c>
      <c r="C47" s="7" t="s">
        <v>58</v>
      </c>
      <c r="D47" s="7" t="s">
        <v>63</v>
      </c>
      <c r="E47" s="4" t="s">
        <v>17</v>
      </c>
      <c r="F47" s="70"/>
      <c r="G47" s="70"/>
      <c r="H47" s="70">
        <v>3</v>
      </c>
      <c r="I47" s="70">
        <v>51.3</v>
      </c>
    </row>
    <row r="48" spans="1:9">
      <c r="A48" s="2">
        <v>46</v>
      </c>
      <c r="B48" s="166" t="s">
        <v>589</v>
      </c>
      <c r="C48" s="7" t="s">
        <v>58</v>
      </c>
      <c r="D48" s="7" t="s">
        <v>64</v>
      </c>
      <c r="E48" s="4" t="s">
        <v>17</v>
      </c>
      <c r="F48" s="70"/>
      <c r="G48" s="169"/>
      <c r="H48" s="70">
        <v>4</v>
      </c>
      <c r="I48" s="70">
        <v>75</v>
      </c>
    </row>
    <row r="49" spans="1:9">
      <c r="A49" s="2">
        <v>47</v>
      </c>
      <c r="B49" s="166" t="s">
        <v>590</v>
      </c>
      <c r="C49" s="7" t="s">
        <v>65</v>
      </c>
      <c r="D49" s="7" t="s">
        <v>66</v>
      </c>
      <c r="E49" s="4" t="s">
        <v>17</v>
      </c>
      <c r="F49" s="70"/>
      <c r="G49" s="70"/>
      <c r="H49" s="70">
        <v>4</v>
      </c>
      <c r="I49" s="70">
        <v>74</v>
      </c>
    </row>
    <row r="50" spans="1:9" ht="25.5">
      <c r="A50" s="2">
        <v>48</v>
      </c>
      <c r="B50" s="166" t="s">
        <v>591</v>
      </c>
      <c r="C50" s="7" t="s">
        <v>65</v>
      </c>
      <c r="D50" s="7" t="s">
        <v>67</v>
      </c>
      <c r="E50" s="4" t="s">
        <v>31</v>
      </c>
      <c r="F50" s="70">
        <v>2</v>
      </c>
      <c r="G50" s="168">
        <v>18.2</v>
      </c>
      <c r="H50" s="70">
        <v>7</v>
      </c>
      <c r="I50" s="70">
        <v>90.9</v>
      </c>
    </row>
    <row r="51" spans="1:9">
      <c r="A51" s="2">
        <v>49</v>
      </c>
      <c r="B51" s="166" t="s">
        <v>592</v>
      </c>
      <c r="C51" s="7" t="s">
        <v>65</v>
      </c>
      <c r="D51" s="7" t="s">
        <v>68</v>
      </c>
      <c r="E51" s="4" t="s">
        <v>16</v>
      </c>
      <c r="F51" s="70">
        <v>9</v>
      </c>
      <c r="G51" s="168">
        <v>26.7</v>
      </c>
      <c r="H51" s="70">
        <v>23</v>
      </c>
      <c r="I51" s="70">
        <v>110.4</v>
      </c>
    </row>
    <row r="52" spans="1:9">
      <c r="A52" s="2">
        <v>50</v>
      </c>
      <c r="B52" s="166" t="s">
        <v>593</v>
      </c>
      <c r="C52" s="7" t="s">
        <v>65</v>
      </c>
      <c r="D52" s="7" t="s">
        <v>68</v>
      </c>
      <c r="E52" s="4" t="s">
        <v>17</v>
      </c>
      <c r="F52" s="70"/>
      <c r="G52" s="168"/>
      <c r="H52" s="70">
        <v>1</v>
      </c>
      <c r="I52" s="70">
        <v>52.9</v>
      </c>
    </row>
    <row r="53" spans="1:9" ht="25.5">
      <c r="A53" s="2">
        <v>51</v>
      </c>
      <c r="B53" s="166" t="s">
        <v>594</v>
      </c>
      <c r="C53" s="7" t="s">
        <v>65</v>
      </c>
      <c r="D53" s="7" t="s">
        <v>69</v>
      </c>
      <c r="E53" s="4" t="s">
        <v>31</v>
      </c>
      <c r="F53" s="70">
        <v>1</v>
      </c>
      <c r="G53" s="168">
        <v>6.4</v>
      </c>
      <c r="H53" s="70">
        <v>6</v>
      </c>
      <c r="I53" s="70">
        <v>89.2</v>
      </c>
    </row>
    <row r="54" spans="1:9" ht="25.5">
      <c r="A54" s="2">
        <v>52</v>
      </c>
      <c r="B54" s="166" t="s">
        <v>595</v>
      </c>
      <c r="C54" s="7" t="s">
        <v>65</v>
      </c>
      <c r="D54" s="7" t="s">
        <v>70</v>
      </c>
      <c r="E54" s="4" t="s">
        <v>31</v>
      </c>
      <c r="F54" s="70">
        <v>1</v>
      </c>
      <c r="G54" s="168">
        <v>6.2</v>
      </c>
      <c r="H54" s="70">
        <v>10</v>
      </c>
      <c r="I54" s="70">
        <v>84.9</v>
      </c>
    </row>
    <row r="55" spans="1:9" ht="25.5">
      <c r="A55" s="2">
        <v>53</v>
      </c>
      <c r="B55" s="166" t="s">
        <v>596</v>
      </c>
      <c r="C55" s="7" t="s">
        <v>65</v>
      </c>
      <c r="D55" s="7" t="s">
        <v>71</v>
      </c>
      <c r="E55" s="4" t="s">
        <v>31</v>
      </c>
      <c r="F55" s="70">
        <v>1</v>
      </c>
      <c r="G55" s="168">
        <v>10.8</v>
      </c>
      <c r="H55" s="70">
        <v>4</v>
      </c>
      <c r="I55" s="70">
        <v>85.3</v>
      </c>
    </row>
    <row r="56" spans="1:9">
      <c r="A56" s="2">
        <v>54</v>
      </c>
      <c r="B56" s="166" t="s">
        <v>597</v>
      </c>
      <c r="C56" s="7" t="s">
        <v>65</v>
      </c>
      <c r="D56" s="7" t="s">
        <v>72</v>
      </c>
      <c r="E56" s="4" t="s">
        <v>17</v>
      </c>
      <c r="F56" s="70"/>
      <c r="G56" s="70"/>
      <c r="H56" s="70">
        <v>2</v>
      </c>
      <c r="I56" s="70">
        <v>53.3</v>
      </c>
    </row>
    <row r="57" spans="1:9">
      <c r="A57" s="2">
        <v>55</v>
      </c>
      <c r="B57" s="166" t="s">
        <v>598</v>
      </c>
      <c r="C57" s="7" t="s">
        <v>65</v>
      </c>
      <c r="D57" s="7" t="s">
        <v>73</v>
      </c>
      <c r="E57" s="4" t="s">
        <v>17</v>
      </c>
      <c r="F57" s="70">
        <v>1</v>
      </c>
      <c r="G57" s="168">
        <v>11.4</v>
      </c>
      <c r="H57" s="70">
        <v>5</v>
      </c>
      <c r="I57" s="70">
        <v>76.099999999999994</v>
      </c>
    </row>
    <row r="58" spans="1:9" ht="25.5">
      <c r="A58" s="2">
        <v>56</v>
      </c>
      <c r="B58" s="166" t="s">
        <v>599</v>
      </c>
      <c r="C58" s="7" t="s">
        <v>74</v>
      </c>
      <c r="D58" s="7" t="s">
        <v>75</v>
      </c>
      <c r="E58" s="4" t="s">
        <v>31</v>
      </c>
      <c r="F58" s="70">
        <v>1</v>
      </c>
      <c r="G58" s="168">
        <v>28.1</v>
      </c>
      <c r="H58" s="70">
        <v>2</v>
      </c>
      <c r="I58" s="70">
        <v>94</v>
      </c>
    </row>
    <row r="59" spans="1:9">
      <c r="A59" s="2">
        <v>57</v>
      </c>
      <c r="B59" s="166" t="s">
        <v>600</v>
      </c>
      <c r="C59" s="7" t="s">
        <v>74</v>
      </c>
      <c r="D59" s="7" t="s">
        <v>76</v>
      </c>
      <c r="E59" s="4" t="s">
        <v>17</v>
      </c>
      <c r="F59" s="70"/>
      <c r="G59" s="169"/>
      <c r="H59" s="70">
        <v>2</v>
      </c>
      <c r="I59" s="70">
        <v>63.1</v>
      </c>
    </row>
    <row r="60" spans="1:9" ht="25.5">
      <c r="A60" s="2">
        <v>58</v>
      </c>
      <c r="B60" s="166" t="s">
        <v>601</v>
      </c>
      <c r="C60" s="7" t="s">
        <v>74</v>
      </c>
      <c r="D60" s="7" t="s">
        <v>77</v>
      </c>
      <c r="E60" s="4" t="s">
        <v>31</v>
      </c>
      <c r="F60" s="70"/>
      <c r="G60" s="70"/>
      <c r="H60" s="70">
        <v>7</v>
      </c>
      <c r="I60" s="70">
        <v>124.3</v>
      </c>
    </row>
    <row r="61" spans="1:9" ht="25.5">
      <c r="A61" s="2">
        <v>59</v>
      </c>
      <c r="B61" s="166" t="s">
        <v>602</v>
      </c>
      <c r="C61" s="7" t="s">
        <v>74</v>
      </c>
      <c r="D61" s="7" t="s">
        <v>78</v>
      </c>
      <c r="E61" s="4" t="s">
        <v>31</v>
      </c>
      <c r="F61" s="70">
        <v>2</v>
      </c>
      <c r="G61" s="171">
        <v>11.4</v>
      </c>
      <c r="H61" s="70">
        <v>7</v>
      </c>
      <c r="I61" s="70">
        <v>91</v>
      </c>
    </row>
    <row r="62" spans="1:9">
      <c r="A62" s="2">
        <v>60</v>
      </c>
      <c r="B62" s="166" t="s">
        <v>603</v>
      </c>
      <c r="C62" s="7" t="s">
        <v>74</v>
      </c>
      <c r="D62" s="7" t="s">
        <v>79</v>
      </c>
      <c r="E62" s="4" t="s">
        <v>16</v>
      </c>
      <c r="F62" s="70">
        <v>2</v>
      </c>
      <c r="G62" s="168">
        <v>14.4</v>
      </c>
      <c r="H62" s="70">
        <v>9</v>
      </c>
      <c r="I62" s="70">
        <v>113.4</v>
      </c>
    </row>
    <row r="63" spans="1:9">
      <c r="A63" s="2">
        <v>61</v>
      </c>
      <c r="B63" s="166" t="s">
        <v>604</v>
      </c>
      <c r="C63" s="7" t="s">
        <v>74</v>
      </c>
      <c r="D63" s="7" t="s">
        <v>79</v>
      </c>
      <c r="E63" s="4" t="s">
        <v>17</v>
      </c>
      <c r="F63" s="70"/>
      <c r="G63" s="168"/>
      <c r="H63" s="70">
        <v>12</v>
      </c>
      <c r="I63" s="70">
        <v>48.5</v>
      </c>
    </row>
    <row r="64" spans="1:9" ht="25.5">
      <c r="A64" s="2">
        <v>62</v>
      </c>
      <c r="B64" s="166" t="s">
        <v>605</v>
      </c>
      <c r="C64" s="7" t="s">
        <v>74</v>
      </c>
      <c r="D64" s="7" t="s">
        <v>80</v>
      </c>
      <c r="E64" s="4" t="s">
        <v>31</v>
      </c>
      <c r="F64" s="70"/>
      <c r="G64" s="70"/>
      <c r="H64" s="70">
        <v>7</v>
      </c>
      <c r="I64" s="70">
        <v>97.3</v>
      </c>
    </row>
    <row r="65" spans="1:9">
      <c r="A65" s="2">
        <v>63</v>
      </c>
      <c r="B65" s="166" t="s">
        <v>606</v>
      </c>
      <c r="C65" s="7" t="s">
        <v>74</v>
      </c>
      <c r="D65" s="7" t="s">
        <v>81</v>
      </c>
      <c r="E65" s="4" t="s">
        <v>17</v>
      </c>
      <c r="F65" s="70"/>
      <c r="G65" s="169"/>
      <c r="H65" s="70">
        <v>3</v>
      </c>
      <c r="I65" s="70">
        <v>75.400000000000006</v>
      </c>
    </row>
    <row r="66" spans="1:9">
      <c r="A66" s="2">
        <v>64</v>
      </c>
      <c r="B66" s="166" t="s">
        <v>607</v>
      </c>
      <c r="C66" s="7" t="s">
        <v>74</v>
      </c>
      <c r="D66" s="7" t="s">
        <v>82</v>
      </c>
      <c r="E66" s="4" t="s">
        <v>17</v>
      </c>
      <c r="F66" s="70"/>
      <c r="G66" s="70"/>
      <c r="H66" s="70">
        <v>6</v>
      </c>
      <c r="I66" s="70">
        <v>70.400000000000006</v>
      </c>
    </row>
    <row r="67" spans="1:9">
      <c r="A67" s="2">
        <v>65</v>
      </c>
      <c r="B67" s="166" t="s">
        <v>608</v>
      </c>
      <c r="C67" s="7" t="s">
        <v>83</v>
      </c>
      <c r="D67" s="7" t="s">
        <v>84</v>
      </c>
      <c r="E67" s="4" t="s">
        <v>16</v>
      </c>
      <c r="F67" s="70">
        <v>61</v>
      </c>
      <c r="G67" s="168">
        <v>33.799999999999997</v>
      </c>
      <c r="H67" s="70">
        <v>155</v>
      </c>
      <c r="I67" s="70">
        <v>104.7</v>
      </c>
    </row>
    <row r="68" spans="1:9">
      <c r="A68" s="2">
        <v>66</v>
      </c>
      <c r="B68" s="166" t="s">
        <v>609</v>
      </c>
      <c r="C68" s="7" t="s">
        <v>85</v>
      </c>
      <c r="D68" s="7" t="s">
        <v>86</v>
      </c>
      <c r="E68" s="4" t="s">
        <v>16</v>
      </c>
      <c r="F68" s="70">
        <v>12</v>
      </c>
      <c r="G68" s="168">
        <v>17.899999999999999</v>
      </c>
      <c r="H68" s="70">
        <v>30</v>
      </c>
      <c r="I68" s="70">
        <v>101.1</v>
      </c>
    </row>
    <row r="69" spans="1:9">
      <c r="A69" s="2">
        <v>67</v>
      </c>
      <c r="B69" s="166" t="s">
        <v>610</v>
      </c>
      <c r="C69" s="7" t="s">
        <v>87</v>
      </c>
      <c r="D69" s="7" t="s">
        <v>88</v>
      </c>
      <c r="E69" s="4" t="s">
        <v>16</v>
      </c>
      <c r="F69" s="70">
        <v>44</v>
      </c>
      <c r="G69" s="168">
        <v>33.799999999999997</v>
      </c>
      <c r="H69" s="70">
        <v>103</v>
      </c>
      <c r="I69" s="70">
        <v>107.8</v>
      </c>
    </row>
    <row r="70" spans="1:9">
      <c r="A70" s="2">
        <v>68</v>
      </c>
      <c r="B70" s="166" t="s">
        <v>611</v>
      </c>
      <c r="C70" s="7" t="s">
        <v>89</v>
      </c>
      <c r="D70" s="7" t="s">
        <v>90</v>
      </c>
      <c r="E70" s="4" t="s">
        <v>16</v>
      </c>
      <c r="F70" s="70">
        <v>12</v>
      </c>
      <c r="G70" s="168">
        <v>27.9</v>
      </c>
      <c r="H70" s="70">
        <v>45</v>
      </c>
      <c r="I70" s="70">
        <v>95.3</v>
      </c>
    </row>
    <row r="71" spans="1:9">
      <c r="A71" s="2">
        <v>69</v>
      </c>
      <c r="B71" s="166" t="s">
        <v>612</v>
      </c>
      <c r="C71" s="7" t="s">
        <v>91</v>
      </c>
      <c r="D71" s="7" t="s">
        <v>92</v>
      </c>
      <c r="E71" s="4" t="s">
        <v>17</v>
      </c>
      <c r="F71" s="70"/>
      <c r="G71" s="169"/>
      <c r="H71" s="70">
        <v>3</v>
      </c>
      <c r="I71" s="70">
        <v>97.7</v>
      </c>
    </row>
    <row r="72" spans="1:9">
      <c r="A72" s="2">
        <v>70</v>
      </c>
      <c r="B72" s="166" t="s">
        <v>613</v>
      </c>
      <c r="C72" s="7" t="s">
        <v>91</v>
      </c>
      <c r="D72" s="7" t="s">
        <v>93</v>
      </c>
      <c r="E72" s="4" t="s">
        <v>17</v>
      </c>
      <c r="F72" s="70"/>
      <c r="G72" s="70"/>
      <c r="H72" s="70">
        <v>2</v>
      </c>
      <c r="I72" s="70">
        <v>72.7</v>
      </c>
    </row>
    <row r="73" spans="1:9" ht="25.5">
      <c r="A73" s="2">
        <v>71</v>
      </c>
      <c r="B73" s="166" t="s">
        <v>614</v>
      </c>
      <c r="C73" s="7" t="s">
        <v>91</v>
      </c>
      <c r="D73" s="7" t="s">
        <v>94</v>
      </c>
      <c r="E73" s="4" t="s">
        <v>31</v>
      </c>
      <c r="F73" s="70">
        <v>2</v>
      </c>
      <c r="G73" s="168">
        <v>12</v>
      </c>
      <c r="H73" s="70">
        <v>14</v>
      </c>
      <c r="I73" s="70">
        <v>87.2</v>
      </c>
    </row>
    <row r="74" spans="1:9" ht="25.5">
      <c r="A74" s="2">
        <v>72</v>
      </c>
      <c r="B74" s="166" t="s">
        <v>615</v>
      </c>
      <c r="C74" s="7" t="s">
        <v>91</v>
      </c>
      <c r="D74" s="7" t="s">
        <v>95</v>
      </c>
      <c r="E74" s="4" t="s">
        <v>31</v>
      </c>
      <c r="F74" s="70">
        <v>1</v>
      </c>
      <c r="G74" s="168">
        <v>6.6</v>
      </c>
      <c r="H74" s="70">
        <v>5</v>
      </c>
      <c r="I74" s="70">
        <v>87.2</v>
      </c>
    </row>
    <row r="75" spans="1:9" ht="25.5">
      <c r="A75" s="2">
        <v>73</v>
      </c>
      <c r="B75" s="166" t="s">
        <v>616</v>
      </c>
      <c r="C75" s="7" t="s">
        <v>96</v>
      </c>
      <c r="D75" s="7" t="s">
        <v>97</v>
      </c>
      <c r="E75" s="4" t="s">
        <v>31</v>
      </c>
      <c r="F75" s="70"/>
      <c r="G75" s="70"/>
      <c r="H75" s="70">
        <v>9</v>
      </c>
      <c r="I75" s="70">
        <v>72.7</v>
      </c>
    </row>
    <row r="76" spans="1:9" ht="25.5">
      <c r="A76" s="2">
        <v>74</v>
      </c>
      <c r="B76" s="166" t="s">
        <v>617</v>
      </c>
      <c r="C76" s="7" t="s">
        <v>96</v>
      </c>
      <c r="D76" s="7" t="s">
        <v>98</v>
      </c>
      <c r="E76" s="4" t="s">
        <v>31</v>
      </c>
      <c r="F76" s="70"/>
      <c r="G76" s="169"/>
      <c r="H76" s="70">
        <v>5</v>
      </c>
      <c r="I76" s="70">
        <v>88</v>
      </c>
    </row>
    <row r="77" spans="1:9" ht="25.5">
      <c r="A77" s="2">
        <v>75</v>
      </c>
      <c r="B77" s="166" t="s">
        <v>618</v>
      </c>
      <c r="C77" s="7" t="s">
        <v>96</v>
      </c>
      <c r="D77" s="7" t="s">
        <v>99</v>
      </c>
      <c r="E77" s="4" t="s">
        <v>31</v>
      </c>
      <c r="F77" s="70">
        <v>4</v>
      </c>
      <c r="G77" s="168">
        <v>15.1</v>
      </c>
      <c r="H77" s="70">
        <v>16</v>
      </c>
      <c r="I77" s="70">
        <v>96.3</v>
      </c>
    </row>
    <row r="78" spans="1:9">
      <c r="A78" s="2">
        <v>76</v>
      </c>
      <c r="B78" s="166" t="s">
        <v>619</v>
      </c>
      <c r="C78" s="7" t="s">
        <v>96</v>
      </c>
      <c r="D78" s="7" t="s">
        <v>100</v>
      </c>
      <c r="E78" s="4" t="s">
        <v>17</v>
      </c>
      <c r="F78" s="70"/>
      <c r="G78" s="70"/>
      <c r="H78" s="70">
        <v>4</v>
      </c>
      <c r="I78" s="70">
        <v>76.900000000000006</v>
      </c>
    </row>
    <row r="79" spans="1:9" ht="25.5">
      <c r="A79" s="2">
        <v>77</v>
      </c>
      <c r="B79" s="166" t="s">
        <v>620</v>
      </c>
      <c r="C79" s="7" t="s">
        <v>96</v>
      </c>
      <c r="D79" s="7" t="s">
        <v>101</v>
      </c>
      <c r="E79" s="4" t="s">
        <v>31</v>
      </c>
      <c r="F79" s="70">
        <v>2</v>
      </c>
      <c r="G79" s="168">
        <v>17.2</v>
      </c>
      <c r="H79" s="70">
        <v>14</v>
      </c>
      <c r="I79" s="70">
        <v>92.1</v>
      </c>
    </row>
    <row r="80" spans="1:9">
      <c r="A80" s="2">
        <v>78</v>
      </c>
      <c r="B80" s="166" t="s">
        <v>621</v>
      </c>
      <c r="C80" s="7" t="s">
        <v>102</v>
      </c>
      <c r="D80" s="7" t="s">
        <v>103</v>
      </c>
      <c r="E80" s="4" t="s">
        <v>17</v>
      </c>
      <c r="F80" s="70">
        <v>1</v>
      </c>
      <c r="G80" s="168">
        <v>19.600000000000001</v>
      </c>
      <c r="H80" s="70">
        <v>2</v>
      </c>
      <c r="I80" s="70">
        <v>71.7</v>
      </c>
    </row>
    <row r="81" spans="1:9">
      <c r="A81" s="2">
        <v>79</v>
      </c>
      <c r="B81" s="166" t="s">
        <v>622</v>
      </c>
      <c r="C81" s="7" t="s">
        <v>102</v>
      </c>
      <c r="D81" s="7" t="s">
        <v>104</v>
      </c>
      <c r="E81" s="4" t="s">
        <v>17</v>
      </c>
      <c r="F81" s="70">
        <v>1</v>
      </c>
      <c r="G81" s="70">
        <v>13.9</v>
      </c>
      <c r="H81" s="70">
        <v>1</v>
      </c>
      <c r="I81" s="70">
        <v>81.8</v>
      </c>
    </row>
    <row r="82" spans="1:9">
      <c r="A82" s="2">
        <v>80</v>
      </c>
      <c r="B82" s="166" t="s">
        <v>623</v>
      </c>
      <c r="C82" s="7" t="s">
        <v>102</v>
      </c>
      <c r="D82" s="7" t="s">
        <v>105</v>
      </c>
      <c r="E82" s="4" t="s">
        <v>17</v>
      </c>
      <c r="F82" s="70">
        <v>1</v>
      </c>
      <c r="G82" s="168">
        <v>19.2</v>
      </c>
      <c r="H82" s="70">
        <v>3</v>
      </c>
      <c r="I82" s="70">
        <v>105.2</v>
      </c>
    </row>
    <row r="83" spans="1:9" ht="25.5">
      <c r="A83" s="2">
        <v>81</v>
      </c>
      <c r="B83" s="166" t="s">
        <v>624</v>
      </c>
      <c r="C83" s="7" t="s">
        <v>102</v>
      </c>
      <c r="D83" s="7" t="s">
        <v>106</v>
      </c>
      <c r="E83" s="4" t="s">
        <v>31</v>
      </c>
      <c r="F83" s="70">
        <v>1</v>
      </c>
      <c r="G83" s="168">
        <v>8.6</v>
      </c>
      <c r="H83" s="70">
        <v>4</v>
      </c>
      <c r="I83" s="70">
        <v>75.900000000000006</v>
      </c>
    </row>
    <row r="84" spans="1:9">
      <c r="A84" s="2">
        <v>82</v>
      </c>
      <c r="B84" s="166" t="s">
        <v>625</v>
      </c>
      <c r="C84" s="7" t="s">
        <v>102</v>
      </c>
      <c r="D84" s="7" t="s">
        <v>107</v>
      </c>
      <c r="E84" s="4" t="s">
        <v>16</v>
      </c>
      <c r="F84" s="70">
        <v>1</v>
      </c>
      <c r="G84" s="168">
        <v>24.7</v>
      </c>
      <c r="H84" s="70">
        <v>1</v>
      </c>
      <c r="I84" s="70">
        <v>100</v>
      </c>
    </row>
    <row r="85" spans="1:9">
      <c r="A85" s="2">
        <v>83</v>
      </c>
      <c r="B85" s="166" t="s">
        <v>626</v>
      </c>
      <c r="C85" s="7" t="s">
        <v>102</v>
      </c>
      <c r="D85" s="7" t="s">
        <v>107</v>
      </c>
      <c r="E85" s="4" t="s">
        <v>17</v>
      </c>
      <c r="F85" s="70"/>
      <c r="G85" s="70"/>
      <c r="H85" s="70">
        <v>3</v>
      </c>
      <c r="I85" s="70">
        <v>66.400000000000006</v>
      </c>
    </row>
    <row r="86" spans="1:9">
      <c r="A86" s="2">
        <v>84</v>
      </c>
      <c r="B86" s="166" t="s">
        <v>627</v>
      </c>
      <c r="C86" s="7" t="s">
        <v>102</v>
      </c>
      <c r="D86" s="7" t="s">
        <v>108</v>
      </c>
      <c r="E86" s="4" t="s">
        <v>17</v>
      </c>
      <c r="F86" s="70"/>
      <c r="G86" s="70"/>
      <c r="H86" s="70">
        <v>3</v>
      </c>
      <c r="I86" s="70">
        <v>63</v>
      </c>
    </row>
    <row r="87" spans="1:9">
      <c r="A87" s="2">
        <v>85</v>
      </c>
      <c r="B87" s="166" t="s">
        <v>628</v>
      </c>
      <c r="C87" s="7" t="s">
        <v>109</v>
      </c>
      <c r="D87" s="7" t="s">
        <v>110</v>
      </c>
      <c r="E87" s="4" t="s">
        <v>17</v>
      </c>
      <c r="F87" s="70"/>
      <c r="G87" s="169"/>
      <c r="H87" s="70">
        <v>4</v>
      </c>
      <c r="I87" s="70">
        <v>87.6</v>
      </c>
    </row>
    <row r="88" spans="1:9">
      <c r="A88" s="2">
        <v>86</v>
      </c>
      <c r="B88" s="166" t="s">
        <v>629</v>
      </c>
      <c r="C88" s="7" t="s">
        <v>109</v>
      </c>
      <c r="D88" s="7" t="s">
        <v>111</v>
      </c>
      <c r="E88" s="4" t="s">
        <v>17</v>
      </c>
      <c r="F88" s="70"/>
      <c r="G88" s="70"/>
      <c r="H88" s="70">
        <v>5</v>
      </c>
      <c r="I88" s="70">
        <v>67.599999999999994</v>
      </c>
    </row>
    <row r="89" spans="1:9">
      <c r="A89" s="2">
        <v>87</v>
      </c>
      <c r="B89" s="166" t="s">
        <v>630</v>
      </c>
      <c r="C89" s="7" t="s">
        <v>109</v>
      </c>
      <c r="D89" s="7" t="s">
        <v>112</v>
      </c>
      <c r="E89" s="4" t="s">
        <v>16</v>
      </c>
      <c r="F89" s="70"/>
      <c r="G89" s="70"/>
      <c r="H89" s="70">
        <v>5</v>
      </c>
      <c r="I89" s="70">
        <v>101.4</v>
      </c>
    </row>
    <row r="90" spans="1:9">
      <c r="A90" s="2">
        <v>88</v>
      </c>
      <c r="B90" s="166" t="s">
        <v>631</v>
      </c>
      <c r="C90" s="7" t="s">
        <v>109</v>
      </c>
      <c r="D90" s="7" t="s">
        <v>112</v>
      </c>
      <c r="E90" s="4" t="s">
        <v>17</v>
      </c>
      <c r="F90" s="70"/>
      <c r="G90" s="70"/>
      <c r="H90" s="70">
        <v>7</v>
      </c>
      <c r="I90" s="70">
        <v>68.900000000000006</v>
      </c>
    </row>
    <row r="91" spans="1:9">
      <c r="A91" s="2">
        <v>89</v>
      </c>
      <c r="B91" s="166" t="s">
        <v>632</v>
      </c>
      <c r="C91" s="7" t="s">
        <v>109</v>
      </c>
      <c r="D91" s="7" t="s">
        <v>113</v>
      </c>
      <c r="E91" s="4" t="s">
        <v>17</v>
      </c>
      <c r="F91" s="70"/>
      <c r="G91" s="70"/>
      <c r="H91" s="70">
        <v>3</v>
      </c>
      <c r="I91" s="70">
        <v>75</v>
      </c>
    </row>
    <row r="92" spans="1:9">
      <c r="A92" s="2">
        <v>90</v>
      </c>
      <c r="B92" s="166" t="s">
        <v>633</v>
      </c>
      <c r="C92" s="7" t="s">
        <v>109</v>
      </c>
      <c r="D92" s="7" t="s">
        <v>114</v>
      </c>
      <c r="E92" s="4" t="s">
        <v>17</v>
      </c>
      <c r="F92" s="70">
        <v>1</v>
      </c>
      <c r="G92" s="169">
        <v>17</v>
      </c>
      <c r="H92" s="70">
        <v>4</v>
      </c>
      <c r="I92" s="70">
        <v>63.7</v>
      </c>
    </row>
    <row r="93" spans="1:9" ht="25.5">
      <c r="A93" s="2">
        <v>91</v>
      </c>
      <c r="B93" s="166" t="s">
        <v>634</v>
      </c>
      <c r="C93" s="7" t="s">
        <v>115</v>
      </c>
      <c r="D93" s="7" t="s">
        <v>116</v>
      </c>
      <c r="E93" s="4" t="s">
        <v>31</v>
      </c>
      <c r="F93" s="70">
        <v>1</v>
      </c>
      <c r="G93" s="70">
        <v>5.4</v>
      </c>
      <c r="H93" s="70">
        <v>5</v>
      </c>
      <c r="I93" s="70">
        <v>82</v>
      </c>
    </row>
    <row r="94" spans="1:9" ht="25.5">
      <c r="A94" s="2">
        <v>92</v>
      </c>
      <c r="B94" s="166" t="s">
        <v>635</v>
      </c>
      <c r="C94" s="7" t="s">
        <v>115</v>
      </c>
      <c r="D94" s="7" t="s">
        <v>117</v>
      </c>
      <c r="E94" s="4" t="s">
        <v>31</v>
      </c>
      <c r="F94" s="70">
        <v>2</v>
      </c>
      <c r="G94" s="168">
        <v>38.299999999999997</v>
      </c>
      <c r="H94" s="70">
        <v>8</v>
      </c>
      <c r="I94" s="70">
        <v>93</v>
      </c>
    </row>
    <row r="95" spans="1:9">
      <c r="A95" s="2">
        <v>93</v>
      </c>
      <c r="B95" s="166" t="s">
        <v>636</v>
      </c>
      <c r="C95" s="7" t="s">
        <v>115</v>
      </c>
      <c r="D95" s="7" t="s">
        <v>118</v>
      </c>
      <c r="E95" s="4" t="s">
        <v>17</v>
      </c>
      <c r="F95" s="70"/>
      <c r="G95" s="169"/>
      <c r="H95" s="70">
        <v>3</v>
      </c>
      <c r="I95" s="70">
        <v>70.099999999999994</v>
      </c>
    </row>
    <row r="96" spans="1:9" ht="25.5">
      <c r="A96" s="2">
        <v>94</v>
      </c>
      <c r="B96" s="166" t="s">
        <v>637</v>
      </c>
      <c r="C96" s="7" t="s">
        <v>115</v>
      </c>
      <c r="D96" s="7" t="s">
        <v>119</v>
      </c>
      <c r="E96" s="4" t="s">
        <v>31</v>
      </c>
      <c r="F96" s="70">
        <v>1</v>
      </c>
      <c r="G96" s="168">
        <v>12.2</v>
      </c>
      <c r="H96" s="70">
        <v>7</v>
      </c>
      <c r="I96" s="70">
        <v>87.5</v>
      </c>
    </row>
    <row r="97" spans="1:9">
      <c r="A97" s="2">
        <v>95</v>
      </c>
      <c r="B97" s="166" t="s">
        <v>638</v>
      </c>
      <c r="C97" s="7" t="s">
        <v>120</v>
      </c>
      <c r="D97" s="7" t="s">
        <v>121</v>
      </c>
      <c r="E97" s="4" t="s">
        <v>17</v>
      </c>
      <c r="F97" s="70"/>
      <c r="G97" s="169"/>
      <c r="H97" s="70">
        <v>3</v>
      </c>
      <c r="I97" s="70">
        <v>86.1</v>
      </c>
    </row>
    <row r="98" spans="1:9">
      <c r="A98" s="2">
        <v>96</v>
      </c>
      <c r="B98" s="166" t="s">
        <v>639</v>
      </c>
      <c r="C98" s="7" t="s">
        <v>120</v>
      </c>
      <c r="D98" s="7" t="s">
        <v>122</v>
      </c>
      <c r="E98" s="4" t="s">
        <v>17</v>
      </c>
      <c r="F98" s="70"/>
      <c r="G98" s="70"/>
      <c r="H98" s="70">
        <v>3</v>
      </c>
      <c r="I98" s="70">
        <v>75.599999999999994</v>
      </c>
    </row>
    <row r="99" spans="1:9">
      <c r="A99" s="2">
        <v>97</v>
      </c>
      <c r="B99" s="166" t="s">
        <v>640</v>
      </c>
      <c r="C99" s="7" t="s">
        <v>120</v>
      </c>
      <c r="D99" s="7" t="s">
        <v>123</v>
      </c>
      <c r="E99" s="4" t="s">
        <v>17</v>
      </c>
      <c r="F99" s="70"/>
      <c r="G99" s="70"/>
      <c r="H99" s="70">
        <v>3</v>
      </c>
      <c r="I99" s="70">
        <v>76.400000000000006</v>
      </c>
    </row>
    <row r="100" spans="1:9">
      <c r="A100" s="2">
        <v>98</v>
      </c>
      <c r="B100" s="166" t="s">
        <v>641</v>
      </c>
      <c r="C100" s="7" t="s">
        <v>120</v>
      </c>
      <c r="D100" s="7" t="s">
        <v>124</v>
      </c>
      <c r="E100" s="4" t="s">
        <v>17</v>
      </c>
      <c r="F100" s="70">
        <v>1</v>
      </c>
      <c r="G100" s="70">
        <v>17.600000000000001</v>
      </c>
      <c r="H100" s="70">
        <v>3</v>
      </c>
      <c r="I100" s="70">
        <v>71.900000000000006</v>
      </c>
    </row>
    <row r="101" spans="1:9">
      <c r="A101" s="2">
        <v>99</v>
      </c>
      <c r="B101" s="166" t="s">
        <v>642</v>
      </c>
      <c r="C101" s="7" t="s">
        <v>120</v>
      </c>
      <c r="D101" s="7" t="s">
        <v>125</v>
      </c>
      <c r="E101" s="4" t="s">
        <v>17</v>
      </c>
      <c r="F101" s="70">
        <v>1</v>
      </c>
      <c r="G101" s="168">
        <v>10.7</v>
      </c>
      <c r="H101" s="70">
        <v>2</v>
      </c>
      <c r="I101" s="70">
        <v>71.2</v>
      </c>
    </row>
    <row r="102" spans="1:9" ht="25.5">
      <c r="A102" s="2">
        <v>100</v>
      </c>
      <c r="B102" s="166" t="s">
        <v>643</v>
      </c>
      <c r="C102" s="7" t="s">
        <v>120</v>
      </c>
      <c r="D102" s="7" t="s">
        <v>126</v>
      </c>
      <c r="E102" s="4" t="s">
        <v>31</v>
      </c>
      <c r="F102" s="70">
        <v>1</v>
      </c>
      <c r="G102" s="70">
        <v>8.6999999999999993</v>
      </c>
      <c r="H102" s="70">
        <v>3</v>
      </c>
      <c r="I102" s="70">
        <v>81.3</v>
      </c>
    </row>
    <row r="103" spans="1:9">
      <c r="A103" s="2">
        <v>101</v>
      </c>
      <c r="B103" s="166" t="s">
        <v>644</v>
      </c>
      <c r="C103" s="7" t="s">
        <v>120</v>
      </c>
      <c r="D103" s="7" t="s">
        <v>127</v>
      </c>
      <c r="E103" s="4" t="s">
        <v>17</v>
      </c>
      <c r="F103" s="70">
        <v>1</v>
      </c>
      <c r="G103" s="70">
        <v>18.5</v>
      </c>
      <c r="H103" s="70">
        <v>3</v>
      </c>
      <c r="I103" s="70">
        <v>78.8</v>
      </c>
    </row>
    <row r="104" spans="1:9" ht="25.5">
      <c r="A104" s="2">
        <v>102</v>
      </c>
      <c r="B104" s="166" t="s">
        <v>645</v>
      </c>
      <c r="C104" s="7" t="s">
        <v>120</v>
      </c>
      <c r="D104" s="7" t="s">
        <v>128</v>
      </c>
      <c r="E104" s="4" t="s">
        <v>31</v>
      </c>
      <c r="F104" s="70">
        <v>1</v>
      </c>
      <c r="G104" s="168">
        <v>11</v>
      </c>
      <c r="H104" s="70">
        <v>5</v>
      </c>
      <c r="I104" s="70">
        <v>81.599999999999994</v>
      </c>
    </row>
    <row r="105" spans="1:9" ht="25.5">
      <c r="A105" s="2">
        <v>103</v>
      </c>
      <c r="B105" s="166" t="s">
        <v>646</v>
      </c>
      <c r="C105" s="7" t="s">
        <v>120</v>
      </c>
      <c r="D105" s="7" t="s">
        <v>129</v>
      </c>
      <c r="E105" s="4" t="s">
        <v>31</v>
      </c>
      <c r="F105" s="70">
        <v>3</v>
      </c>
      <c r="G105" s="168">
        <v>25.3</v>
      </c>
      <c r="H105" s="70">
        <v>20</v>
      </c>
      <c r="I105" s="70">
        <v>100.9</v>
      </c>
    </row>
    <row r="106" spans="1:9">
      <c r="A106" s="2">
        <v>104</v>
      </c>
      <c r="B106" s="166" t="s">
        <v>647</v>
      </c>
      <c r="C106" s="7" t="s">
        <v>120</v>
      </c>
      <c r="D106" s="7" t="s">
        <v>130</v>
      </c>
      <c r="E106" s="4" t="s">
        <v>17</v>
      </c>
      <c r="F106" s="70"/>
      <c r="G106" s="169"/>
      <c r="H106" s="70">
        <v>1</v>
      </c>
      <c r="I106" s="70">
        <v>68.400000000000006</v>
      </c>
    </row>
    <row r="107" spans="1:9">
      <c r="A107" s="2">
        <v>105</v>
      </c>
      <c r="B107" s="166" t="s">
        <v>648</v>
      </c>
      <c r="C107" s="7" t="s">
        <v>120</v>
      </c>
      <c r="D107" s="7" t="s">
        <v>131</v>
      </c>
      <c r="E107" s="4" t="s">
        <v>17</v>
      </c>
      <c r="F107" s="70"/>
      <c r="G107" s="70"/>
      <c r="H107" s="70">
        <v>4</v>
      </c>
      <c r="I107" s="70">
        <v>70.3</v>
      </c>
    </row>
    <row r="108" spans="1:9">
      <c r="A108" s="2">
        <v>106</v>
      </c>
      <c r="B108" s="166" t="s">
        <v>649</v>
      </c>
      <c r="C108" s="7" t="s">
        <v>132</v>
      </c>
      <c r="D108" s="7" t="s">
        <v>133</v>
      </c>
      <c r="E108" s="4" t="s">
        <v>16</v>
      </c>
      <c r="F108" s="70">
        <v>2</v>
      </c>
      <c r="G108" s="168">
        <v>13.1</v>
      </c>
      <c r="H108" s="70">
        <v>7</v>
      </c>
      <c r="I108" s="70">
        <v>91.6</v>
      </c>
    </row>
    <row r="109" spans="1:9">
      <c r="A109" s="2">
        <v>107</v>
      </c>
      <c r="B109" s="166" t="s">
        <v>650</v>
      </c>
      <c r="C109" s="7" t="s">
        <v>132</v>
      </c>
      <c r="D109" s="7" t="s">
        <v>133</v>
      </c>
      <c r="E109" s="4" t="s">
        <v>17</v>
      </c>
      <c r="F109" s="70"/>
      <c r="G109" s="169"/>
      <c r="H109" s="70">
        <v>5</v>
      </c>
      <c r="I109" s="70">
        <v>47.8</v>
      </c>
    </row>
    <row r="110" spans="1:9">
      <c r="A110" s="2">
        <v>108</v>
      </c>
      <c r="B110" s="166" t="s">
        <v>651</v>
      </c>
      <c r="C110" s="7" t="s">
        <v>132</v>
      </c>
      <c r="D110" s="7" t="s">
        <v>134</v>
      </c>
      <c r="E110" s="4" t="s">
        <v>17</v>
      </c>
      <c r="F110" s="70">
        <v>1</v>
      </c>
      <c r="G110" s="168">
        <v>28.7</v>
      </c>
      <c r="H110" s="70">
        <v>7</v>
      </c>
      <c r="I110" s="70">
        <v>89.5</v>
      </c>
    </row>
    <row r="111" spans="1:9">
      <c r="A111" s="2">
        <v>109</v>
      </c>
      <c r="B111" s="166" t="s">
        <v>652</v>
      </c>
      <c r="C111" s="7" t="s">
        <v>132</v>
      </c>
      <c r="D111" s="7" t="s">
        <v>135</v>
      </c>
      <c r="E111" s="4" t="s">
        <v>17</v>
      </c>
      <c r="F111" s="70">
        <v>8</v>
      </c>
      <c r="G111" s="168">
        <v>43.9</v>
      </c>
      <c r="H111" s="70">
        <v>12</v>
      </c>
      <c r="I111" s="70">
        <v>81.599999999999994</v>
      </c>
    </row>
    <row r="112" spans="1:9">
      <c r="A112" s="2">
        <v>110</v>
      </c>
      <c r="B112" s="166" t="s">
        <v>653</v>
      </c>
      <c r="C112" s="7" t="s">
        <v>132</v>
      </c>
      <c r="D112" s="7" t="s">
        <v>136</v>
      </c>
      <c r="E112" s="4" t="s">
        <v>17</v>
      </c>
      <c r="F112" s="70">
        <v>2</v>
      </c>
      <c r="G112" s="168">
        <v>19.100000000000001</v>
      </c>
      <c r="H112" s="70">
        <v>7</v>
      </c>
      <c r="I112" s="70">
        <v>61.3</v>
      </c>
    </row>
    <row r="113" spans="1:9">
      <c r="A113" s="2">
        <v>111</v>
      </c>
      <c r="B113" s="166" t="s">
        <v>654</v>
      </c>
      <c r="C113" s="7" t="s">
        <v>132</v>
      </c>
      <c r="D113" s="7" t="s">
        <v>137</v>
      </c>
      <c r="E113" s="4" t="s">
        <v>17</v>
      </c>
      <c r="F113" s="70"/>
      <c r="G113" s="168"/>
      <c r="H113" s="70">
        <v>6</v>
      </c>
      <c r="I113" s="70">
        <v>79.7</v>
      </c>
    </row>
    <row r="114" spans="1:9">
      <c r="A114" s="2">
        <v>112</v>
      </c>
      <c r="B114" s="166" t="s">
        <v>655</v>
      </c>
      <c r="C114" s="7" t="s">
        <v>132</v>
      </c>
      <c r="D114" s="7" t="s">
        <v>138</v>
      </c>
      <c r="E114" s="4" t="s">
        <v>17</v>
      </c>
      <c r="F114" s="70">
        <v>4</v>
      </c>
      <c r="G114" s="168">
        <v>16.7</v>
      </c>
      <c r="H114" s="70">
        <v>10</v>
      </c>
      <c r="I114" s="70">
        <v>75.400000000000006</v>
      </c>
    </row>
    <row r="115" spans="1:9">
      <c r="A115" s="2">
        <v>113</v>
      </c>
      <c r="B115" s="166" t="s">
        <v>656</v>
      </c>
      <c r="C115" s="7" t="s">
        <v>132</v>
      </c>
      <c r="D115" s="7" t="s">
        <v>139</v>
      </c>
      <c r="E115" s="4" t="s">
        <v>17</v>
      </c>
      <c r="F115" s="70"/>
      <c r="G115" s="70"/>
      <c r="H115" s="70">
        <v>2</v>
      </c>
      <c r="I115" s="70">
        <v>98.1</v>
      </c>
    </row>
    <row r="116" spans="1:9">
      <c r="A116" s="2">
        <v>114</v>
      </c>
      <c r="B116" s="166" t="s">
        <v>657</v>
      </c>
      <c r="C116" s="7" t="s">
        <v>132</v>
      </c>
      <c r="D116" s="7" t="s">
        <v>140</v>
      </c>
      <c r="E116" s="4" t="s">
        <v>17</v>
      </c>
      <c r="F116" s="70">
        <v>2</v>
      </c>
      <c r="G116" s="168">
        <v>21</v>
      </c>
      <c r="H116" s="70">
        <v>11</v>
      </c>
      <c r="I116" s="70">
        <v>70.7</v>
      </c>
    </row>
    <row r="117" spans="1:9">
      <c r="A117" s="2">
        <v>115</v>
      </c>
      <c r="B117" s="166" t="s">
        <v>658</v>
      </c>
      <c r="C117" s="7" t="s">
        <v>141</v>
      </c>
      <c r="D117" s="7" t="s">
        <v>142</v>
      </c>
      <c r="E117" s="4" t="s">
        <v>17</v>
      </c>
      <c r="F117" s="70">
        <v>1</v>
      </c>
      <c r="G117" s="168">
        <v>12.8</v>
      </c>
      <c r="H117" s="70">
        <v>3</v>
      </c>
      <c r="I117" s="70">
        <v>89.4</v>
      </c>
    </row>
    <row r="118" spans="1:9">
      <c r="A118" s="2">
        <v>116</v>
      </c>
      <c r="B118" s="166" t="s">
        <v>659</v>
      </c>
      <c r="C118" s="7" t="s">
        <v>141</v>
      </c>
      <c r="D118" s="7" t="s">
        <v>143</v>
      </c>
      <c r="E118" s="4" t="s">
        <v>17</v>
      </c>
      <c r="F118" s="70">
        <v>1</v>
      </c>
      <c r="G118" s="168">
        <v>22.9</v>
      </c>
      <c r="H118" s="70">
        <v>2</v>
      </c>
      <c r="I118" s="70">
        <v>88.3</v>
      </c>
    </row>
    <row r="119" spans="1:9">
      <c r="A119" s="2">
        <v>117</v>
      </c>
      <c r="B119" s="166" t="s">
        <v>660</v>
      </c>
      <c r="C119" s="7" t="s">
        <v>141</v>
      </c>
      <c r="D119" s="7" t="s">
        <v>144</v>
      </c>
      <c r="E119" s="4" t="s">
        <v>17</v>
      </c>
      <c r="F119" s="70">
        <v>2</v>
      </c>
      <c r="G119" s="168">
        <v>24.2</v>
      </c>
      <c r="H119" s="70">
        <v>8</v>
      </c>
      <c r="I119" s="70">
        <v>68.099999999999994</v>
      </c>
    </row>
    <row r="120" spans="1:9">
      <c r="A120" s="2">
        <v>118</v>
      </c>
      <c r="B120" s="166" t="s">
        <v>661</v>
      </c>
      <c r="C120" s="7" t="s">
        <v>141</v>
      </c>
      <c r="D120" s="7" t="s">
        <v>145</v>
      </c>
      <c r="E120" s="4" t="s">
        <v>17</v>
      </c>
      <c r="F120" s="70">
        <v>1</v>
      </c>
      <c r="G120" s="168">
        <v>13</v>
      </c>
      <c r="H120" s="70">
        <v>3</v>
      </c>
      <c r="I120" s="70">
        <v>84.9</v>
      </c>
    </row>
    <row r="121" spans="1:9">
      <c r="A121" s="2">
        <v>119</v>
      </c>
      <c r="B121" s="166" t="s">
        <v>662</v>
      </c>
      <c r="C121" s="7" t="s">
        <v>141</v>
      </c>
      <c r="D121" s="7" t="s">
        <v>146</v>
      </c>
      <c r="E121" s="4" t="s">
        <v>17</v>
      </c>
      <c r="F121" s="70">
        <v>1</v>
      </c>
      <c r="G121" s="168">
        <v>22.1</v>
      </c>
      <c r="H121" s="70">
        <v>3</v>
      </c>
      <c r="I121" s="70">
        <v>81</v>
      </c>
    </row>
    <row r="122" spans="1:9" ht="25.5">
      <c r="A122" s="2">
        <v>120</v>
      </c>
      <c r="B122" s="166" t="s">
        <v>663</v>
      </c>
      <c r="C122" s="7" t="s">
        <v>141</v>
      </c>
      <c r="D122" s="7" t="s">
        <v>147</v>
      </c>
      <c r="E122" s="4" t="s">
        <v>31</v>
      </c>
      <c r="F122" s="70">
        <v>3</v>
      </c>
      <c r="G122" s="168">
        <v>21</v>
      </c>
      <c r="H122" s="70">
        <v>11</v>
      </c>
      <c r="I122" s="70">
        <v>83.2</v>
      </c>
    </row>
    <row r="123" spans="1:9">
      <c r="A123" s="2">
        <v>121</v>
      </c>
      <c r="B123" s="166" t="s">
        <v>664</v>
      </c>
      <c r="C123" s="7" t="s">
        <v>148</v>
      </c>
      <c r="D123" s="7" t="s">
        <v>149</v>
      </c>
      <c r="E123" s="4" t="s">
        <v>17</v>
      </c>
      <c r="F123" s="70"/>
      <c r="G123" s="70"/>
      <c r="H123" s="70">
        <v>3</v>
      </c>
      <c r="I123" s="70">
        <v>65.599999999999994</v>
      </c>
    </row>
    <row r="124" spans="1:9">
      <c r="A124" s="2">
        <v>122</v>
      </c>
      <c r="B124" s="166" t="s">
        <v>665</v>
      </c>
      <c r="C124" s="7" t="s">
        <v>148</v>
      </c>
      <c r="D124" s="7" t="s">
        <v>150</v>
      </c>
      <c r="E124" s="4" t="s">
        <v>17</v>
      </c>
      <c r="F124" s="70">
        <v>1</v>
      </c>
      <c r="G124" s="168">
        <v>18.2</v>
      </c>
      <c r="H124" s="70">
        <v>1</v>
      </c>
      <c r="I124" s="70">
        <v>65.099999999999994</v>
      </c>
    </row>
    <row r="125" spans="1:9">
      <c r="A125" s="2">
        <v>123</v>
      </c>
      <c r="B125" s="166" t="s">
        <v>666</v>
      </c>
      <c r="C125" s="7" t="s">
        <v>148</v>
      </c>
      <c r="D125" s="7" t="s">
        <v>151</v>
      </c>
      <c r="E125" s="4" t="s">
        <v>17</v>
      </c>
      <c r="F125" s="70">
        <v>1</v>
      </c>
      <c r="G125" s="169">
        <v>28.1</v>
      </c>
      <c r="H125" s="70">
        <v>1</v>
      </c>
      <c r="I125" s="70">
        <v>64.099999999999994</v>
      </c>
    </row>
    <row r="126" spans="1:9">
      <c r="A126" s="2">
        <v>124</v>
      </c>
      <c r="B126" s="166" t="s">
        <v>667</v>
      </c>
      <c r="C126" s="7" t="s">
        <v>148</v>
      </c>
      <c r="D126" s="7" t="s">
        <v>152</v>
      </c>
      <c r="E126" s="4" t="s">
        <v>17</v>
      </c>
      <c r="F126" s="70">
        <v>1</v>
      </c>
      <c r="G126" s="70">
        <v>12</v>
      </c>
      <c r="H126" s="70">
        <v>6</v>
      </c>
      <c r="I126" s="70">
        <v>74.099999999999994</v>
      </c>
    </row>
    <row r="127" spans="1:9">
      <c r="A127" s="2">
        <v>125</v>
      </c>
      <c r="B127" s="166" t="s">
        <v>668</v>
      </c>
      <c r="C127" s="7" t="s">
        <v>148</v>
      </c>
      <c r="D127" s="7" t="s">
        <v>153</v>
      </c>
      <c r="E127" s="4" t="s">
        <v>16</v>
      </c>
      <c r="F127" s="70">
        <v>1</v>
      </c>
      <c r="G127" s="168">
        <v>4.2</v>
      </c>
      <c r="H127" s="70">
        <v>5</v>
      </c>
      <c r="I127" s="70">
        <v>93.4</v>
      </c>
    </row>
    <row r="128" spans="1:9">
      <c r="A128" s="2">
        <v>126</v>
      </c>
      <c r="B128" s="166" t="s">
        <v>669</v>
      </c>
      <c r="C128" s="7" t="s">
        <v>154</v>
      </c>
      <c r="D128" s="7" t="s">
        <v>155</v>
      </c>
      <c r="E128" s="4" t="s">
        <v>17</v>
      </c>
      <c r="F128" s="70"/>
      <c r="G128" s="169"/>
      <c r="H128" s="70">
        <v>1</v>
      </c>
      <c r="I128" s="70">
        <v>72.400000000000006</v>
      </c>
    </row>
    <row r="129" spans="1:9">
      <c r="A129" s="2">
        <v>127</v>
      </c>
      <c r="B129" s="166" t="s">
        <v>670</v>
      </c>
      <c r="C129" s="7" t="s">
        <v>154</v>
      </c>
      <c r="D129" s="7" t="s">
        <v>156</v>
      </c>
      <c r="E129" s="4" t="s">
        <v>17</v>
      </c>
      <c r="F129" s="70"/>
      <c r="G129" s="169"/>
      <c r="H129" s="70">
        <v>2</v>
      </c>
      <c r="I129" s="70">
        <v>59.3</v>
      </c>
    </row>
    <row r="130" spans="1:9" ht="25.5">
      <c r="A130" s="2">
        <v>128</v>
      </c>
      <c r="B130" s="166" t="s">
        <v>671</v>
      </c>
      <c r="C130" s="7" t="s">
        <v>154</v>
      </c>
      <c r="D130" s="7" t="s">
        <v>157</v>
      </c>
      <c r="E130" s="4" t="s">
        <v>31</v>
      </c>
      <c r="F130" s="70">
        <v>2</v>
      </c>
      <c r="G130" s="168">
        <v>25.9</v>
      </c>
      <c r="H130" s="70">
        <v>7</v>
      </c>
      <c r="I130" s="70">
        <v>91.6</v>
      </c>
    </row>
    <row r="131" spans="1:9">
      <c r="A131" s="2">
        <v>129</v>
      </c>
      <c r="B131" s="166" t="s">
        <v>672</v>
      </c>
      <c r="C131" s="7" t="s">
        <v>154</v>
      </c>
      <c r="D131" s="7" t="s">
        <v>158</v>
      </c>
      <c r="E131" s="4" t="s">
        <v>17</v>
      </c>
      <c r="F131" s="70">
        <v>1</v>
      </c>
      <c r="G131" s="168">
        <v>23.2</v>
      </c>
      <c r="H131" s="70">
        <v>6</v>
      </c>
      <c r="I131" s="70">
        <v>74.5</v>
      </c>
    </row>
    <row r="132" spans="1:9" ht="25.5">
      <c r="A132" s="2">
        <v>130</v>
      </c>
      <c r="B132" s="166" t="s">
        <v>673</v>
      </c>
      <c r="C132" s="7" t="s">
        <v>154</v>
      </c>
      <c r="D132" s="7" t="s">
        <v>159</v>
      </c>
      <c r="E132" s="4" t="s">
        <v>31</v>
      </c>
      <c r="F132" s="70">
        <v>1</v>
      </c>
      <c r="G132" s="168">
        <v>41.7</v>
      </c>
      <c r="H132" s="70">
        <v>1</v>
      </c>
      <c r="I132" s="70">
        <v>74.599999999999994</v>
      </c>
    </row>
    <row r="133" spans="1:9">
      <c r="A133" s="2">
        <v>131</v>
      </c>
      <c r="B133" s="166" t="s">
        <v>674</v>
      </c>
      <c r="C133" s="7" t="s">
        <v>154</v>
      </c>
      <c r="D133" s="7" t="s">
        <v>160</v>
      </c>
      <c r="E133" s="4" t="s">
        <v>17</v>
      </c>
      <c r="F133" s="70"/>
      <c r="G133" s="70"/>
      <c r="H133" s="70">
        <v>7</v>
      </c>
      <c r="I133" s="70">
        <v>58.6</v>
      </c>
    </row>
    <row r="134" spans="1:9" ht="25.5">
      <c r="A134" s="2">
        <v>132</v>
      </c>
      <c r="B134" s="166" t="s">
        <v>675</v>
      </c>
      <c r="C134" s="7" t="s">
        <v>154</v>
      </c>
      <c r="D134" s="7" t="s">
        <v>161</v>
      </c>
      <c r="E134" s="4" t="s">
        <v>31</v>
      </c>
      <c r="F134" s="70">
        <v>1</v>
      </c>
      <c r="G134" s="70">
        <v>15.5</v>
      </c>
      <c r="H134" s="70">
        <v>3</v>
      </c>
      <c r="I134" s="70">
        <v>33.9</v>
      </c>
    </row>
    <row r="135" spans="1:9">
      <c r="A135" s="2">
        <v>133</v>
      </c>
      <c r="B135" s="166" t="s">
        <v>676</v>
      </c>
      <c r="C135" s="7" t="s">
        <v>154</v>
      </c>
      <c r="D135" s="7" t="s">
        <v>162</v>
      </c>
      <c r="E135" s="4" t="s">
        <v>16</v>
      </c>
      <c r="F135" s="70"/>
      <c r="G135" s="70"/>
      <c r="H135" s="70">
        <v>1</v>
      </c>
      <c r="I135" s="70">
        <v>90.1</v>
      </c>
    </row>
    <row r="136" spans="1:9">
      <c r="A136" s="2">
        <v>134</v>
      </c>
      <c r="B136" s="166" t="s">
        <v>677</v>
      </c>
      <c r="C136" s="7" t="s">
        <v>154</v>
      </c>
      <c r="D136" s="7" t="s">
        <v>162</v>
      </c>
      <c r="E136" s="4" t="s">
        <v>17</v>
      </c>
      <c r="F136" s="70">
        <v>1</v>
      </c>
      <c r="G136" s="70">
        <v>16</v>
      </c>
      <c r="H136" s="70">
        <v>4</v>
      </c>
      <c r="I136" s="70">
        <v>92.8</v>
      </c>
    </row>
    <row r="137" spans="1:9">
      <c r="A137" s="2">
        <v>135</v>
      </c>
      <c r="B137" s="166" t="s">
        <v>678</v>
      </c>
      <c r="C137" s="7" t="s">
        <v>154</v>
      </c>
      <c r="D137" s="7" t="s">
        <v>163</v>
      </c>
      <c r="E137" s="4" t="s">
        <v>17</v>
      </c>
      <c r="F137" s="70">
        <v>1</v>
      </c>
      <c r="G137" s="169">
        <v>24.7</v>
      </c>
      <c r="H137" s="70">
        <v>1</v>
      </c>
      <c r="I137" s="70">
        <v>72.3</v>
      </c>
    </row>
    <row r="138" spans="1:9" ht="25.5">
      <c r="A138" s="2">
        <v>136</v>
      </c>
      <c r="B138" s="166" t="s">
        <v>679</v>
      </c>
      <c r="C138" s="7" t="s">
        <v>154</v>
      </c>
      <c r="D138" s="7" t="s">
        <v>164</v>
      </c>
      <c r="E138" s="4" t="s">
        <v>31</v>
      </c>
      <c r="F138" s="70">
        <v>1</v>
      </c>
      <c r="G138" s="168">
        <v>35.5</v>
      </c>
      <c r="H138" s="70">
        <v>3</v>
      </c>
      <c r="I138" s="70">
        <v>80.2</v>
      </c>
    </row>
    <row r="139" spans="1:9" ht="25.5">
      <c r="A139" s="2">
        <v>137</v>
      </c>
      <c r="B139" s="166" t="s">
        <v>680</v>
      </c>
      <c r="C139" s="7" t="s">
        <v>154</v>
      </c>
      <c r="D139" s="7" t="s">
        <v>165</v>
      </c>
      <c r="E139" s="4" t="s">
        <v>31</v>
      </c>
      <c r="F139" s="70">
        <v>1</v>
      </c>
      <c r="G139" s="168">
        <v>9.5</v>
      </c>
      <c r="H139" s="70">
        <v>5</v>
      </c>
      <c r="I139" s="70">
        <v>101.9</v>
      </c>
    </row>
    <row r="140" spans="1:9">
      <c r="A140" s="2">
        <v>138</v>
      </c>
      <c r="B140" s="166" t="s">
        <v>681</v>
      </c>
      <c r="C140" s="7" t="s">
        <v>154</v>
      </c>
      <c r="D140" s="7" t="s">
        <v>166</v>
      </c>
      <c r="E140" s="4" t="s">
        <v>17</v>
      </c>
      <c r="F140" s="70">
        <v>1</v>
      </c>
      <c r="G140" s="70">
        <v>32.799999999999997</v>
      </c>
      <c r="H140" s="70">
        <v>6</v>
      </c>
      <c r="I140" s="70">
        <v>89.4</v>
      </c>
    </row>
    <row r="141" spans="1:9" ht="25.5">
      <c r="A141" s="2">
        <v>139</v>
      </c>
      <c r="B141" s="166" t="s">
        <v>682</v>
      </c>
      <c r="C141" s="7" t="s">
        <v>167</v>
      </c>
      <c r="D141" s="7" t="s">
        <v>168</v>
      </c>
      <c r="E141" s="4" t="s">
        <v>31</v>
      </c>
      <c r="F141" s="70">
        <v>1</v>
      </c>
      <c r="G141" s="168">
        <v>24.1</v>
      </c>
      <c r="H141" s="70">
        <v>6</v>
      </c>
      <c r="I141" s="70">
        <v>91.2</v>
      </c>
    </row>
    <row r="142" spans="1:9" ht="25.5">
      <c r="A142" s="2">
        <v>140</v>
      </c>
      <c r="B142" s="166" t="s">
        <v>683</v>
      </c>
      <c r="C142" s="7" t="s">
        <v>167</v>
      </c>
      <c r="D142" s="7" t="s">
        <v>169</v>
      </c>
      <c r="E142" s="4" t="s">
        <v>31</v>
      </c>
      <c r="F142" s="70"/>
      <c r="G142" s="70"/>
      <c r="H142" s="70">
        <v>3</v>
      </c>
      <c r="I142" s="70">
        <v>88.8</v>
      </c>
    </row>
    <row r="143" spans="1:9" ht="25.5">
      <c r="A143" s="2">
        <v>141</v>
      </c>
      <c r="B143" s="166" t="s">
        <v>684</v>
      </c>
      <c r="C143" s="7" t="s">
        <v>167</v>
      </c>
      <c r="D143" s="7" t="s">
        <v>170</v>
      </c>
      <c r="E143" s="4" t="s">
        <v>31</v>
      </c>
      <c r="F143" s="70"/>
      <c r="G143" s="70"/>
      <c r="H143" s="70">
        <v>5</v>
      </c>
      <c r="I143" s="70">
        <v>82.3</v>
      </c>
    </row>
    <row r="144" spans="1:9" ht="25.5">
      <c r="A144" s="2">
        <v>142</v>
      </c>
      <c r="B144" s="166" t="s">
        <v>685</v>
      </c>
      <c r="C144" s="7" t="s">
        <v>167</v>
      </c>
      <c r="D144" s="7" t="s">
        <v>171</v>
      </c>
      <c r="E144" s="4" t="s">
        <v>31</v>
      </c>
      <c r="F144" s="70">
        <v>1</v>
      </c>
      <c r="G144" s="169">
        <v>12</v>
      </c>
      <c r="H144" s="70">
        <v>5</v>
      </c>
      <c r="I144" s="70">
        <v>60.9</v>
      </c>
    </row>
    <row r="145" spans="1:9">
      <c r="A145" s="2">
        <v>143</v>
      </c>
      <c r="B145" s="167" t="s">
        <v>686</v>
      </c>
      <c r="C145" s="11" t="s">
        <v>167</v>
      </c>
      <c r="D145" s="11" t="s">
        <v>111</v>
      </c>
      <c r="E145" s="10" t="s">
        <v>17</v>
      </c>
      <c r="F145" s="70"/>
      <c r="G145" s="70"/>
      <c r="H145" s="70">
        <v>4</v>
      </c>
      <c r="I145" s="70">
        <v>84.7</v>
      </c>
    </row>
    <row r="146" spans="1:9" ht="25.5">
      <c r="A146" s="12">
        <v>144</v>
      </c>
      <c r="B146" s="139" t="s">
        <v>687</v>
      </c>
      <c r="C146" s="6" t="s">
        <v>167</v>
      </c>
      <c r="D146" s="6" t="s">
        <v>172</v>
      </c>
      <c r="E146" s="13" t="s">
        <v>31</v>
      </c>
      <c r="F146" s="70">
        <v>2</v>
      </c>
      <c r="G146" s="168">
        <v>10.3</v>
      </c>
      <c r="H146" s="70">
        <v>15</v>
      </c>
      <c r="I146" s="70">
        <v>98.9</v>
      </c>
    </row>
    <row r="147" spans="1:9">
      <c r="A147" s="84"/>
      <c r="B147" s="84"/>
      <c r="C147" s="6"/>
      <c r="D147" s="6"/>
      <c r="E147" s="13"/>
      <c r="F147" s="70"/>
      <c r="G147" s="168"/>
      <c r="H147" s="9"/>
      <c r="I147" s="9"/>
    </row>
    <row r="148" spans="1:9">
      <c r="A148" s="267" t="s">
        <v>173</v>
      </c>
      <c r="B148" s="267"/>
      <c r="C148" s="267"/>
      <c r="D148" s="267"/>
      <c r="E148" s="269"/>
      <c r="F148" s="173">
        <f>SUM(F3:F146)</f>
        <v>270</v>
      </c>
      <c r="G148" s="174">
        <v>20</v>
      </c>
      <c r="H148" s="173">
        <v>1072</v>
      </c>
      <c r="I148" s="175">
        <v>90.3</v>
      </c>
    </row>
  </sheetData>
  <autoFilter ref="A2:I2">
    <sortState ref="A3:I146">
      <sortCondition ref="A2"/>
    </sortState>
  </autoFilter>
  <mergeCells count="1">
    <mergeCell ref="A148:E14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workbookViewId="0">
      <selection activeCell="S153" sqref="S153"/>
    </sheetView>
  </sheetViews>
  <sheetFormatPr defaultRowHeight="15"/>
  <cols>
    <col min="2" max="2" width="14.7109375" customWidth="1"/>
    <col min="3" max="3" width="14.140625" customWidth="1"/>
    <col min="6" max="6" width="13.5703125" customWidth="1"/>
    <col min="7" max="7" width="17" customWidth="1"/>
    <col min="9" max="9" width="11.42578125" customWidth="1"/>
    <col min="10" max="10" width="11.5703125" customWidth="1"/>
    <col min="12" max="12" width="19.28515625" customWidth="1"/>
    <col min="13" max="13" width="14.28515625" customWidth="1"/>
    <col min="14" max="14" width="16.42578125" customWidth="1"/>
    <col min="15" max="16" width="15.85546875" customWidth="1"/>
    <col min="17" max="17" width="13.140625" customWidth="1"/>
    <col min="18" max="18" width="12.5703125" customWidth="1"/>
  </cols>
  <sheetData>
    <row r="1" spans="1:18" ht="39" thickTop="1">
      <c r="A1" s="14" t="s">
        <v>0</v>
      </c>
      <c r="B1" s="15" t="s">
        <v>1</v>
      </c>
      <c r="C1" s="15" t="s">
        <v>2</v>
      </c>
      <c r="D1" s="15" t="s">
        <v>3</v>
      </c>
      <c r="E1" s="129" t="s">
        <v>543</v>
      </c>
      <c r="F1" s="16" t="s">
        <v>205</v>
      </c>
      <c r="G1" s="16" t="s">
        <v>206</v>
      </c>
      <c r="H1" s="17" t="s">
        <v>207</v>
      </c>
      <c r="I1" s="16" t="s">
        <v>459</v>
      </c>
      <c r="J1" s="16" t="s">
        <v>460</v>
      </c>
      <c r="K1" s="16" t="s">
        <v>461</v>
      </c>
      <c r="L1" s="16" t="s">
        <v>208</v>
      </c>
      <c r="M1" s="16" t="s">
        <v>209</v>
      </c>
      <c r="N1" s="16" t="s">
        <v>210</v>
      </c>
      <c r="O1" s="16" t="s">
        <v>211</v>
      </c>
      <c r="P1" s="16" t="s">
        <v>517</v>
      </c>
      <c r="Q1" s="16" t="s">
        <v>536</v>
      </c>
      <c r="R1" s="16" t="s">
        <v>212</v>
      </c>
    </row>
    <row r="2" spans="1:18" ht="15.75" thickBot="1">
      <c r="A2" s="18" t="s">
        <v>177</v>
      </c>
      <c r="B2" s="19" t="s">
        <v>177</v>
      </c>
      <c r="C2" s="19" t="s">
        <v>177</v>
      </c>
      <c r="D2" s="177"/>
      <c r="E2" s="8"/>
      <c r="F2" s="20"/>
      <c r="G2" s="20"/>
      <c r="H2" s="20"/>
      <c r="I2" s="20"/>
      <c r="J2" s="20"/>
      <c r="K2" s="20"/>
      <c r="L2" s="30"/>
      <c r="M2" s="20"/>
      <c r="N2" s="20"/>
      <c r="O2" s="20"/>
      <c r="P2" s="20"/>
      <c r="Q2" s="20"/>
      <c r="R2" s="20"/>
    </row>
    <row r="3" spans="1:18" ht="26.25" thickTop="1">
      <c r="A3" s="22">
        <v>1</v>
      </c>
      <c r="B3" s="23" t="s">
        <v>14</v>
      </c>
      <c r="C3" s="33" t="s">
        <v>15</v>
      </c>
      <c r="D3" s="24" t="s">
        <v>16</v>
      </c>
      <c r="E3" s="41" t="s">
        <v>544</v>
      </c>
      <c r="F3" s="70"/>
      <c r="G3" s="70">
        <v>1</v>
      </c>
      <c r="H3" s="70"/>
      <c r="I3" s="182"/>
      <c r="J3" s="182"/>
      <c r="K3" s="41"/>
      <c r="L3" s="41">
        <v>1</v>
      </c>
      <c r="M3" s="41"/>
      <c r="N3" s="41"/>
      <c r="O3" s="41"/>
      <c r="P3" s="41">
        <v>1</v>
      </c>
      <c r="Q3" s="41"/>
      <c r="R3" s="41"/>
    </row>
    <row r="4" spans="1:18" ht="25.5">
      <c r="A4" s="22">
        <v>2</v>
      </c>
      <c r="B4" s="23" t="s">
        <v>14</v>
      </c>
      <c r="C4" s="33" t="s">
        <v>15</v>
      </c>
      <c r="D4" s="24" t="s">
        <v>17</v>
      </c>
      <c r="E4" s="41" t="s">
        <v>545</v>
      </c>
      <c r="F4" s="70">
        <v>1</v>
      </c>
      <c r="G4" s="70"/>
      <c r="H4" s="70"/>
      <c r="I4" s="182"/>
      <c r="J4" s="182"/>
      <c r="K4" s="41"/>
      <c r="L4" s="41">
        <v>1</v>
      </c>
      <c r="M4" s="41"/>
      <c r="N4" s="41"/>
      <c r="O4" s="41"/>
      <c r="P4" s="41"/>
      <c r="Q4" s="180">
        <v>2</v>
      </c>
      <c r="R4" s="180">
        <v>1</v>
      </c>
    </row>
    <row r="5" spans="1:18">
      <c r="A5" s="22">
        <v>3</v>
      </c>
      <c r="B5" s="23" t="s">
        <v>14</v>
      </c>
      <c r="C5" s="33" t="s">
        <v>18</v>
      </c>
      <c r="D5" s="24" t="s">
        <v>17</v>
      </c>
      <c r="E5" s="41" t="s">
        <v>546</v>
      </c>
      <c r="F5" s="70"/>
      <c r="G5" s="70"/>
      <c r="H5" s="70"/>
      <c r="I5" s="182"/>
      <c r="J5" s="182"/>
      <c r="K5" s="41"/>
      <c r="L5" s="41"/>
      <c r="M5" s="41"/>
      <c r="N5" s="41"/>
      <c r="O5" s="41"/>
      <c r="P5" s="41"/>
      <c r="Q5" s="41">
        <v>1</v>
      </c>
      <c r="R5" s="41"/>
    </row>
    <row r="6" spans="1:18">
      <c r="A6" s="22">
        <v>4</v>
      </c>
      <c r="B6" s="23" t="s">
        <v>14</v>
      </c>
      <c r="C6" s="33" t="s">
        <v>19</v>
      </c>
      <c r="D6" s="24" t="s">
        <v>16</v>
      </c>
      <c r="E6" s="41" t="s">
        <v>547</v>
      </c>
      <c r="F6" s="70"/>
      <c r="G6" s="70"/>
      <c r="H6" s="70"/>
      <c r="I6" s="182"/>
      <c r="J6" s="182"/>
      <c r="K6" s="41">
        <v>1</v>
      </c>
      <c r="L6" s="41"/>
      <c r="M6" s="41"/>
      <c r="N6" s="41"/>
      <c r="O6" s="41"/>
      <c r="P6" s="41"/>
      <c r="Q6" s="181">
        <v>1</v>
      </c>
      <c r="R6" s="181"/>
    </row>
    <row r="7" spans="1:18">
      <c r="A7" s="22">
        <v>5</v>
      </c>
      <c r="B7" s="23" t="s">
        <v>14</v>
      </c>
      <c r="C7" s="33" t="s">
        <v>20</v>
      </c>
      <c r="D7" s="24" t="s">
        <v>17</v>
      </c>
      <c r="E7" s="41" t="s">
        <v>548</v>
      </c>
      <c r="F7" s="70"/>
      <c r="G7" s="70"/>
      <c r="H7" s="70"/>
      <c r="I7" s="182"/>
      <c r="J7" s="182"/>
      <c r="K7" s="41"/>
      <c r="L7" s="41"/>
      <c r="M7" s="41"/>
      <c r="N7" s="41"/>
      <c r="O7" s="41"/>
      <c r="P7" s="41"/>
      <c r="Q7" s="41"/>
      <c r="R7" s="41"/>
    </row>
    <row r="8" spans="1:18">
      <c r="A8" s="22">
        <v>6</v>
      </c>
      <c r="B8" s="23" t="s">
        <v>14</v>
      </c>
      <c r="C8" s="33" t="s">
        <v>21</v>
      </c>
      <c r="D8" s="24" t="s">
        <v>16</v>
      </c>
      <c r="E8" s="41" t="s">
        <v>549</v>
      </c>
      <c r="F8" s="70"/>
      <c r="G8" s="70">
        <v>1</v>
      </c>
      <c r="H8" s="70"/>
      <c r="I8" s="182"/>
      <c r="J8" s="182"/>
      <c r="K8" s="41"/>
      <c r="L8" s="41"/>
      <c r="M8" s="41"/>
      <c r="N8" s="41"/>
      <c r="O8" s="41"/>
      <c r="P8" s="41"/>
      <c r="Q8" s="41">
        <v>1</v>
      </c>
      <c r="R8" s="41"/>
    </row>
    <row r="9" spans="1:18">
      <c r="A9" s="22">
        <v>7</v>
      </c>
      <c r="B9" s="23" t="s">
        <v>14</v>
      </c>
      <c r="C9" s="33" t="s">
        <v>22</v>
      </c>
      <c r="D9" s="24" t="s">
        <v>17</v>
      </c>
      <c r="E9" s="41" t="s">
        <v>550</v>
      </c>
      <c r="F9" s="70"/>
      <c r="G9" s="70"/>
      <c r="H9" s="70"/>
      <c r="I9" s="182"/>
      <c r="J9" s="182"/>
      <c r="K9" s="41"/>
      <c r="L9" s="41"/>
      <c r="M9" s="41"/>
      <c r="N9" s="41"/>
      <c r="O9" s="41"/>
      <c r="P9" s="41"/>
      <c r="Q9" s="41">
        <v>1</v>
      </c>
      <c r="R9" s="41"/>
    </row>
    <row r="10" spans="1:18">
      <c r="A10" s="22">
        <v>8</v>
      </c>
      <c r="B10" s="23" t="s">
        <v>14</v>
      </c>
      <c r="C10" s="33" t="s">
        <v>23</v>
      </c>
      <c r="D10" s="24" t="s">
        <v>17</v>
      </c>
      <c r="E10" s="41" t="s">
        <v>551</v>
      </c>
      <c r="F10" s="70"/>
      <c r="G10" s="70"/>
      <c r="H10" s="70"/>
      <c r="I10" s="182"/>
      <c r="J10" s="182"/>
      <c r="K10" s="41"/>
      <c r="L10" s="41"/>
      <c r="M10" s="41"/>
      <c r="N10" s="41"/>
      <c r="O10" s="41"/>
      <c r="P10" s="41"/>
      <c r="Q10" s="41"/>
      <c r="R10" s="41"/>
    </row>
    <row r="11" spans="1:18">
      <c r="A11" s="22">
        <v>9</v>
      </c>
      <c r="B11" s="23" t="s">
        <v>14</v>
      </c>
      <c r="C11" s="33" t="s">
        <v>24</v>
      </c>
      <c r="D11" s="24" t="s">
        <v>17</v>
      </c>
      <c r="E11" s="41" t="s">
        <v>552</v>
      </c>
      <c r="F11" s="70"/>
      <c r="G11" s="70"/>
      <c r="H11" s="70"/>
      <c r="I11" s="182"/>
      <c r="J11" s="182"/>
      <c r="K11" s="41"/>
      <c r="L11" s="41"/>
      <c r="M11" s="41"/>
      <c r="N11" s="41"/>
      <c r="O11" s="41"/>
      <c r="P11" s="41"/>
      <c r="Q11" s="41">
        <v>1</v>
      </c>
      <c r="R11" s="41">
        <v>1</v>
      </c>
    </row>
    <row r="12" spans="1:18">
      <c r="A12" s="22">
        <v>10</v>
      </c>
      <c r="B12" s="23" t="s">
        <v>25</v>
      </c>
      <c r="C12" s="33" t="s">
        <v>26</v>
      </c>
      <c r="D12" s="24" t="s">
        <v>17</v>
      </c>
      <c r="E12" s="41" t="s">
        <v>553</v>
      </c>
      <c r="F12" s="70">
        <v>1</v>
      </c>
      <c r="G12" s="70"/>
      <c r="H12" s="70"/>
      <c r="I12" s="182"/>
      <c r="J12" s="182"/>
      <c r="K12" s="41"/>
      <c r="L12" s="41"/>
      <c r="M12" s="41"/>
      <c r="N12" s="41"/>
      <c r="O12" s="41"/>
      <c r="P12" s="41"/>
      <c r="Q12" s="41"/>
      <c r="R12" s="41"/>
    </row>
    <row r="13" spans="1:18">
      <c r="A13" s="22">
        <v>11</v>
      </c>
      <c r="B13" s="23" t="s">
        <v>25</v>
      </c>
      <c r="C13" s="33" t="s">
        <v>27</v>
      </c>
      <c r="D13" s="24" t="s">
        <v>17</v>
      </c>
      <c r="E13" s="41" t="s">
        <v>554</v>
      </c>
      <c r="F13" s="70"/>
      <c r="G13" s="70"/>
      <c r="H13" s="70"/>
      <c r="I13" s="182"/>
      <c r="J13" s="182"/>
      <c r="K13" s="41"/>
      <c r="L13" s="41"/>
      <c r="M13" s="41"/>
      <c r="N13" s="41"/>
      <c r="O13" s="41"/>
      <c r="P13" s="41"/>
      <c r="Q13" s="41"/>
      <c r="R13" s="41">
        <v>1</v>
      </c>
    </row>
    <row r="14" spans="1:18">
      <c r="A14" s="22">
        <v>12</v>
      </c>
      <c r="B14" s="23" t="s">
        <v>25</v>
      </c>
      <c r="C14" s="33" t="s">
        <v>28</v>
      </c>
      <c r="D14" s="24" t="s">
        <v>16</v>
      </c>
      <c r="E14" s="41" t="s">
        <v>555</v>
      </c>
      <c r="F14" s="70">
        <v>1</v>
      </c>
      <c r="G14" s="70">
        <v>1</v>
      </c>
      <c r="H14" s="70">
        <v>1</v>
      </c>
      <c r="I14" s="182"/>
      <c r="J14" s="182"/>
      <c r="K14" s="41">
        <v>1</v>
      </c>
      <c r="L14" s="41">
        <v>1</v>
      </c>
      <c r="M14" s="41"/>
      <c r="N14" s="41"/>
      <c r="O14" s="41">
        <v>1</v>
      </c>
      <c r="P14" s="41"/>
      <c r="Q14" s="41">
        <v>8</v>
      </c>
      <c r="R14" s="41">
        <v>1</v>
      </c>
    </row>
    <row r="15" spans="1:18">
      <c r="A15" s="22">
        <v>13</v>
      </c>
      <c r="B15" s="23" t="s">
        <v>25</v>
      </c>
      <c r="C15" s="33" t="s">
        <v>28</v>
      </c>
      <c r="D15" s="24" t="s">
        <v>17</v>
      </c>
      <c r="E15" s="41" t="s">
        <v>556</v>
      </c>
      <c r="F15" s="70"/>
      <c r="G15" s="70"/>
      <c r="H15" s="70"/>
      <c r="I15" s="182"/>
      <c r="J15" s="182"/>
      <c r="K15" s="41"/>
      <c r="L15" s="41"/>
      <c r="M15" s="41"/>
      <c r="N15" s="41"/>
      <c r="O15" s="41"/>
      <c r="P15" s="41"/>
      <c r="Q15" s="41">
        <v>2</v>
      </c>
      <c r="R15" s="41"/>
    </row>
    <row r="16" spans="1:18">
      <c r="A16" s="22">
        <v>14</v>
      </c>
      <c r="B16" s="23" t="s">
        <v>25</v>
      </c>
      <c r="C16" s="33" t="s">
        <v>29</v>
      </c>
      <c r="D16" s="24" t="s">
        <v>17</v>
      </c>
      <c r="E16" s="41" t="s">
        <v>557</v>
      </c>
      <c r="F16" s="70"/>
      <c r="G16" s="70"/>
      <c r="H16" s="70"/>
      <c r="I16" s="182"/>
      <c r="J16" s="182"/>
      <c r="K16" s="41"/>
      <c r="L16" s="41"/>
      <c r="M16" s="41"/>
      <c r="N16" s="41"/>
      <c r="O16" s="41"/>
      <c r="P16" s="41"/>
      <c r="Q16" s="41">
        <v>1</v>
      </c>
      <c r="R16" s="41"/>
    </row>
    <row r="17" spans="1:18" ht="25.5">
      <c r="A17" s="22">
        <v>15</v>
      </c>
      <c r="B17" s="23" t="s">
        <v>25</v>
      </c>
      <c r="C17" s="33" t="s">
        <v>30</v>
      </c>
      <c r="D17" s="24" t="s">
        <v>31</v>
      </c>
      <c r="E17" s="41" t="s">
        <v>558</v>
      </c>
      <c r="F17" s="70">
        <v>3</v>
      </c>
      <c r="G17" s="70"/>
      <c r="H17" s="70"/>
      <c r="I17" s="182"/>
      <c r="J17" s="182"/>
      <c r="K17" s="41"/>
      <c r="L17" s="41"/>
      <c r="M17" s="41"/>
      <c r="N17" s="41"/>
      <c r="O17" s="41"/>
      <c r="P17" s="41"/>
      <c r="Q17" s="41">
        <v>3</v>
      </c>
      <c r="R17" s="41"/>
    </row>
    <row r="18" spans="1:18" ht="25.5">
      <c r="A18" s="22">
        <v>16</v>
      </c>
      <c r="B18" s="23" t="s">
        <v>25</v>
      </c>
      <c r="C18" s="33" t="s">
        <v>32</v>
      </c>
      <c r="D18" s="24" t="s">
        <v>31</v>
      </c>
      <c r="E18" s="41" t="s">
        <v>559</v>
      </c>
      <c r="F18" s="70">
        <v>1</v>
      </c>
      <c r="G18" s="70"/>
      <c r="H18" s="70"/>
      <c r="I18" s="182"/>
      <c r="J18" s="182"/>
      <c r="K18" s="41"/>
      <c r="L18" s="41"/>
      <c r="M18" s="41"/>
      <c r="N18" s="41"/>
      <c r="O18" s="41"/>
      <c r="P18" s="41"/>
      <c r="Q18" s="41">
        <v>3</v>
      </c>
      <c r="R18" s="41"/>
    </row>
    <row r="19" spans="1:18">
      <c r="A19" s="22">
        <v>17</v>
      </c>
      <c r="B19" s="23" t="s">
        <v>25</v>
      </c>
      <c r="C19" s="33" t="s">
        <v>33</v>
      </c>
      <c r="D19" s="24" t="s">
        <v>17</v>
      </c>
      <c r="E19" s="41" t="s">
        <v>560</v>
      </c>
      <c r="F19" s="70"/>
      <c r="G19" s="70"/>
      <c r="H19" s="70"/>
      <c r="I19" s="182"/>
      <c r="J19" s="182"/>
      <c r="K19" s="41"/>
      <c r="L19" s="41"/>
      <c r="M19" s="41"/>
      <c r="N19" s="41"/>
      <c r="O19" s="41"/>
      <c r="P19" s="41"/>
      <c r="Q19" s="41">
        <v>1</v>
      </c>
      <c r="R19" s="41"/>
    </row>
    <row r="20" spans="1:18">
      <c r="A20" s="22">
        <v>18</v>
      </c>
      <c r="B20" s="23" t="s">
        <v>25</v>
      </c>
      <c r="C20" s="33" t="s">
        <v>34</v>
      </c>
      <c r="D20" s="24" t="s">
        <v>17</v>
      </c>
      <c r="E20" s="41" t="s">
        <v>561</v>
      </c>
      <c r="F20" s="70">
        <v>1</v>
      </c>
      <c r="G20" s="70"/>
      <c r="H20" s="70"/>
      <c r="I20" s="182"/>
      <c r="J20" s="182"/>
      <c r="K20" s="41"/>
      <c r="L20" s="41"/>
      <c r="M20" s="41"/>
      <c r="N20" s="41"/>
      <c r="O20" s="41"/>
      <c r="P20" s="41"/>
      <c r="Q20" s="41"/>
      <c r="R20" s="41"/>
    </row>
    <row r="21" spans="1:18">
      <c r="A21" s="22">
        <v>19</v>
      </c>
      <c r="B21" s="23" t="s">
        <v>25</v>
      </c>
      <c r="C21" s="33" t="s">
        <v>35</v>
      </c>
      <c r="D21" s="24" t="s">
        <v>17</v>
      </c>
      <c r="E21" s="41" t="s">
        <v>562</v>
      </c>
      <c r="F21" s="70">
        <v>1</v>
      </c>
      <c r="G21" s="70"/>
      <c r="H21" s="70"/>
      <c r="I21" s="182"/>
      <c r="J21" s="182"/>
      <c r="K21" s="41"/>
      <c r="L21" s="41"/>
      <c r="M21" s="41"/>
      <c r="N21" s="41"/>
      <c r="O21" s="41"/>
      <c r="P21" s="41"/>
      <c r="Q21" s="41">
        <v>5</v>
      </c>
      <c r="R21" s="41"/>
    </row>
    <row r="22" spans="1:18" s="76" customFormat="1">
      <c r="A22" s="90">
        <v>20</v>
      </c>
      <c r="B22" s="91" t="s">
        <v>36</v>
      </c>
      <c r="C22" s="92" t="s">
        <v>37</v>
      </c>
      <c r="D22" s="179" t="s">
        <v>17</v>
      </c>
      <c r="E22" s="41" t="s">
        <v>563</v>
      </c>
      <c r="F22" s="183"/>
      <c r="G22" s="183">
        <v>1</v>
      </c>
      <c r="H22" s="70"/>
      <c r="I22" s="184"/>
      <c r="J22" s="184"/>
      <c r="K22" s="41"/>
      <c r="L22" s="41">
        <v>1</v>
      </c>
      <c r="M22" s="41"/>
      <c r="N22" s="41"/>
      <c r="O22" s="41">
        <v>1</v>
      </c>
      <c r="P22" s="41"/>
      <c r="Q22" s="41">
        <v>12</v>
      </c>
      <c r="R22" s="41"/>
    </row>
    <row r="23" spans="1:18" s="76" customFormat="1" ht="25.5">
      <c r="A23" s="90">
        <v>21</v>
      </c>
      <c r="B23" s="91" t="s">
        <v>36</v>
      </c>
      <c r="C23" s="92" t="s">
        <v>38</v>
      </c>
      <c r="D23" s="179" t="s">
        <v>17</v>
      </c>
      <c r="E23" s="41" t="s">
        <v>564</v>
      </c>
      <c r="F23" s="183">
        <v>1</v>
      </c>
      <c r="G23" s="183"/>
      <c r="H23" s="70"/>
      <c r="I23" s="184"/>
      <c r="J23" s="184"/>
      <c r="K23" s="41"/>
      <c r="L23" s="41"/>
      <c r="M23" s="41"/>
      <c r="N23" s="41"/>
      <c r="O23" s="41"/>
      <c r="P23" s="41"/>
      <c r="Q23" s="41"/>
      <c r="R23" s="41"/>
    </row>
    <row r="24" spans="1:18" s="76" customFormat="1">
      <c r="A24" s="90">
        <v>22</v>
      </c>
      <c r="B24" s="91" t="s">
        <v>36</v>
      </c>
      <c r="C24" s="92" t="s">
        <v>39</v>
      </c>
      <c r="D24" s="179" t="s">
        <v>17</v>
      </c>
      <c r="E24" s="41" t="s">
        <v>565</v>
      </c>
      <c r="F24" s="183"/>
      <c r="G24" s="183">
        <v>1</v>
      </c>
      <c r="H24" s="70"/>
      <c r="I24" s="184"/>
      <c r="J24" s="184"/>
      <c r="K24" s="41"/>
      <c r="L24" s="41"/>
      <c r="M24" s="41"/>
      <c r="N24" s="41">
        <v>1</v>
      </c>
      <c r="O24" s="41"/>
      <c r="P24" s="41"/>
      <c r="Q24" s="41"/>
      <c r="R24" s="41"/>
    </row>
    <row r="25" spans="1:18" s="76" customFormat="1" ht="25.5">
      <c r="A25" s="90">
        <v>23</v>
      </c>
      <c r="B25" s="91" t="s">
        <v>36</v>
      </c>
      <c r="C25" s="92" t="s">
        <v>40</v>
      </c>
      <c r="D25" s="179" t="s">
        <v>31</v>
      </c>
      <c r="E25" s="41" t="s">
        <v>566</v>
      </c>
      <c r="F25" s="183"/>
      <c r="G25" s="183"/>
      <c r="H25" s="70">
        <v>2</v>
      </c>
      <c r="I25" s="184"/>
      <c r="J25" s="184"/>
      <c r="K25" s="41"/>
      <c r="L25" s="41"/>
      <c r="M25" s="41"/>
      <c r="N25" s="41"/>
      <c r="O25" s="41"/>
      <c r="P25" s="41"/>
      <c r="Q25" s="41">
        <v>2</v>
      </c>
      <c r="R25" s="41">
        <v>1</v>
      </c>
    </row>
    <row r="26" spans="1:18" s="76" customFormat="1" ht="25.5">
      <c r="A26" s="90">
        <v>24</v>
      </c>
      <c r="B26" s="91" t="s">
        <v>36</v>
      </c>
      <c r="C26" s="92" t="s">
        <v>41</v>
      </c>
      <c r="D26" s="179" t="s">
        <v>17</v>
      </c>
      <c r="E26" s="41" t="s">
        <v>567</v>
      </c>
      <c r="F26" s="183">
        <v>1</v>
      </c>
      <c r="G26" s="183">
        <v>1</v>
      </c>
      <c r="H26" s="70"/>
      <c r="I26" s="184"/>
      <c r="J26" s="184"/>
      <c r="K26" s="41"/>
      <c r="L26" s="41"/>
      <c r="M26" s="41"/>
      <c r="N26" s="41"/>
      <c r="O26" s="41"/>
      <c r="P26" s="41">
        <v>1</v>
      </c>
      <c r="Q26" s="41">
        <v>3</v>
      </c>
      <c r="R26" s="41"/>
    </row>
    <row r="27" spans="1:18" s="76" customFormat="1">
      <c r="A27" s="90">
        <v>25</v>
      </c>
      <c r="B27" s="91" t="s">
        <v>36</v>
      </c>
      <c r="C27" s="92" t="s">
        <v>42</v>
      </c>
      <c r="D27" s="179" t="s">
        <v>17</v>
      </c>
      <c r="E27" s="41" t="s">
        <v>568</v>
      </c>
      <c r="F27" s="183">
        <v>1</v>
      </c>
      <c r="G27" s="183"/>
      <c r="H27" s="70"/>
      <c r="I27" s="184"/>
      <c r="J27" s="184"/>
      <c r="K27" s="41"/>
      <c r="L27" s="41"/>
      <c r="M27" s="41"/>
      <c r="N27" s="41"/>
      <c r="O27" s="41"/>
      <c r="P27" s="41"/>
      <c r="Q27" s="41">
        <v>11</v>
      </c>
      <c r="R27" s="41">
        <v>1</v>
      </c>
    </row>
    <row r="28" spans="1:18" s="76" customFormat="1">
      <c r="A28" s="90">
        <v>26</v>
      </c>
      <c r="B28" s="91" t="s">
        <v>36</v>
      </c>
      <c r="C28" s="92" t="s">
        <v>43</v>
      </c>
      <c r="D28" s="179" t="s">
        <v>17</v>
      </c>
      <c r="E28" s="41" t="s">
        <v>569</v>
      </c>
      <c r="F28" s="183">
        <v>1</v>
      </c>
      <c r="G28" s="183"/>
      <c r="H28" s="70"/>
      <c r="I28" s="184"/>
      <c r="J28" s="184"/>
      <c r="K28" s="41"/>
      <c r="L28" s="41"/>
      <c r="M28" s="41"/>
      <c r="N28" s="41"/>
      <c r="O28" s="41"/>
      <c r="P28" s="41"/>
      <c r="Q28" s="41">
        <v>1</v>
      </c>
      <c r="R28" s="41"/>
    </row>
    <row r="29" spans="1:18" s="76" customFormat="1" ht="25.5">
      <c r="A29" s="90">
        <v>27</v>
      </c>
      <c r="B29" s="91" t="s">
        <v>36</v>
      </c>
      <c r="C29" s="92" t="s">
        <v>44</v>
      </c>
      <c r="D29" s="179" t="s">
        <v>31</v>
      </c>
      <c r="E29" s="41" t="s">
        <v>570</v>
      </c>
      <c r="F29" s="183"/>
      <c r="G29" s="183">
        <v>1</v>
      </c>
      <c r="H29" s="70"/>
      <c r="I29" s="184"/>
      <c r="J29" s="184"/>
      <c r="K29" s="41"/>
      <c r="L29" s="41">
        <v>1</v>
      </c>
      <c r="M29" s="41"/>
      <c r="N29" s="41"/>
      <c r="O29" s="41"/>
      <c r="P29" s="41">
        <v>3</v>
      </c>
      <c r="Q29" s="41">
        <v>5</v>
      </c>
      <c r="R29" s="41"/>
    </row>
    <row r="30" spans="1:18">
      <c r="A30" s="22">
        <v>28</v>
      </c>
      <c r="B30" s="23" t="s">
        <v>45</v>
      </c>
      <c r="C30" s="92" t="s">
        <v>46</v>
      </c>
      <c r="D30" s="179" t="s">
        <v>16</v>
      </c>
      <c r="E30" s="41" t="s">
        <v>571</v>
      </c>
      <c r="F30" s="183">
        <v>1</v>
      </c>
      <c r="G30" s="183">
        <v>1</v>
      </c>
      <c r="H30" s="70"/>
      <c r="I30" s="184"/>
      <c r="J30" s="184"/>
      <c r="K30" s="41">
        <v>1</v>
      </c>
      <c r="L30" s="41">
        <v>1</v>
      </c>
      <c r="M30" s="41"/>
      <c r="N30" s="41">
        <v>1</v>
      </c>
      <c r="O30" s="41"/>
      <c r="P30" s="41">
        <v>3</v>
      </c>
      <c r="Q30" s="41">
        <v>3</v>
      </c>
      <c r="R30" s="41">
        <v>1</v>
      </c>
    </row>
    <row r="31" spans="1:18">
      <c r="A31" s="22">
        <v>29</v>
      </c>
      <c r="B31" s="23" t="s">
        <v>45</v>
      </c>
      <c r="C31" s="92" t="s">
        <v>46</v>
      </c>
      <c r="D31" s="179" t="s">
        <v>17</v>
      </c>
      <c r="E31" s="41" t="s">
        <v>572</v>
      </c>
      <c r="F31" s="183"/>
      <c r="G31" s="183"/>
      <c r="H31" s="70"/>
      <c r="I31" s="184"/>
      <c r="J31" s="184"/>
      <c r="K31" s="41"/>
      <c r="L31" s="41"/>
      <c r="M31" s="41"/>
      <c r="N31" s="41"/>
      <c r="O31" s="41"/>
      <c r="P31" s="41"/>
      <c r="Q31" s="41"/>
      <c r="R31" s="41"/>
    </row>
    <row r="32" spans="1:18" ht="25.5">
      <c r="A32" s="22">
        <v>30</v>
      </c>
      <c r="B32" s="23" t="s">
        <v>45</v>
      </c>
      <c r="C32" s="92" t="s">
        <v>47</v>
      </c>
      <c r="D32" s="179" t="s">
        <v>17</v>
      </c>
      <c r="E32" s="41" t="s">
        <v>573</v>
      </c>
      <c r="F32" s="183"/>
      <c r="G32" s="183"/>
      <c r="H32" s="70"/>
      <c r="I32" s="184"/>
      <c r="J32" s="184"/>
      <c r="K32" s="41"/>
      <c r="L32" s="41"/>
      <c r="M32" s="41"/>
      <c r="N32" s="41"/>
      <c r="O32" s="41"/>
      <c r="P32" s="41"/>
      <c r="Q32" s="41">
        <v>1</v>
      </c>
      <c r="R32" s="41"/>
    </row>
    <row r="33" spans="1:18">
      <c r="A33" s="22">
        <v>31</v>
      </c>
      <c r="B33" s="23" t="s">
        <v>45</v>
      </c>
      <c r="C33" s="92" t="s">
        <v>48</v>
      </c>
      <c r="D33" s="179" t="s">
        <v>17</v>
      </c>
      <c r="E33" s="41" t="s">
        <v>574</v>
      </c>
      <c r="F33" s="183"/>
      <c r="G33" s="183"/>
      <c r="H33" s="70"/>
      <c r="I33" s="184"/>
      <c r="J33" s="184"/>
      <c r="K33" s="41"/>
      <c r="L33" s="41"/>
      <c r="M33" s="41"/>
      <c r="N33" s="41"/>
      <c r="O33" s="41">
        <v>1</v>
      </c>
      <c r="P33" s="41"/>
      <c r="Q33" s="41">
        <v>2</v>
      </c>
      <c r="R33" s="41">
        <v>1</v>
      </c>
    </row>
    <row r="34" spans="1:18" ht="25.5">
      <c r="A34" s="22">
        <v>32</v>
      </c>
      <c r="B34" s="23" t="s">
        <v>45</v>
      </c>
      <c r="C34" s="92" t="s">
        <v>49</v>
      </c>
      <c r="D34" s="179" t="s">
        <v>17</v>
      </c>
      <c r="E34" s="41" t="s">
        <v>575</v>
      </c>
      <c r="F34" s="183"/>
      <c r="G34" s="183"/>
      <c r="H34" s="70"/>
      <c r="I34" s="184"/>
      <c r="J34" s="184"/>
      <c r="K34" s="41"/>
      <c r="L34" s="41"/>
      <c r="M34" s="41"/>
      <c r="N34" s="41"/>
      <c r="O34" s="41"/>
      <c r="P34" s="41"/>
      <c r="Q34" s="41">
        <v>1</v>
      </c>
      <c r="R34" s="41"/>
    </row>
    <row r="35" spans="1:18">
      <c r="A35" s="22">
        <v>33</v>
      </c>
      <c r="B35" s="23" t="s">
        <v>45</v>
      </c>
      <c r="C35" s="92" t="s">
        <v>50</v>
      </c>
      <c r="D35" s="179" t="s">
        <v>17</v>
      </c>
      <c r="E35" s="41" t="s">
        <v>576</v>
      </c>
      <c r="F35" s="183"/>
      <c r="G35" s="183"/>
      <c r="H35" s="70"/>
      <c r="I35" s="184"/>
      <c r="J35" s="184"/>
      <c r="K35" s="41"/>
      <c r="L35" s="41"/>
      <c r="M35" s="41"/>
      <c r="N35" s="41"/>
      <c r="O35" s="41"/>
      <c r="P35" s="41"/>
      <c r="Q35" s="41">
        <v>13</v>
      </c>
      <c r="R35" s="41"/>
    </row>
    <row r="36" spans="1:18">
      <c r="A36" s="22">
        <v>34</v>
      </c>
      <c r="B36" s="23" t="s">
        <v>45</v>
      </c>
      <c r="C36" s="92" t="s">
        <v>51</v>
      </c>
      <c r="D36" s="179" t="s">
        <v>17</v>
      </c>
      <c r="E36" s="41" t="s">
        <v>577</v>
      </c>
      <c r="F36" s="183"/>
      <c r="G36" s="183"/>
      <c r="H36" s="70"/>
      <c r="I36" s="184"/>
      <c r="J36" s="184"/>
      <c r="K36" s="41"/>
      <c r="L36" s="41"/>
      <c r="M36" s="41"/>
      <c r="N36" s="41"/>
      <c r="O36" s="41"/>
      <c r="P36" s="41"/>
      <c r="Q36" s="41">
        <v>1</v>
      </c>
      <c r="R36" s="41"/>
    </row>
    <row r="37" spans="1:18" ht="25.5">
      <c r="A37" s="22">
        <v>35</v>
      </c>
      <c r="B37" s="23" t="s">
        <v>52</v>
      </c>
      <c r="C37" s="33" t="s">
        <v>53</v>
      </c>
      <c r="D37" s="24" t="s">
        <v>17</v>
      </c>
      <c r="E37" s="41" t="s">
        <v>578</v>
      </c>
      <c r="F37" s="70"/>
      <c r="G37" s="70"/>
      <c r="H37" s="70"/>
      <c r="I37" s="182"/>
      <c r="J37" s="182"/>
      <c r="K37" s="41"/>
      <c r="L37" s="41"/>
      <c r="M37" s="41"/>
      <c r="N37" s="41"/>
      <c r="O37" s="41"/>
      <c r="P37" s="41"/>
      <c r="Q37" s="41"/>
      <c r="R37" s="41"/>
    </row>
    <row r="38" spans="1:18" ht="25.5">
      <c r="A38" s="22">
        <v>36</v>
      </c>
      <c r="B38" s="23" t="s">
        <v>52</v>
      </c>
      <c r="C38" s="33" t="s">
        <v>54</v>
      </c>
      <c r="D38" s="24" t="s">
        <v>16</v>
      </c>
      <c r="E38" s="41" t="s">
        <v>579</v>
      </c>
      <c r="F38" s="70">
        <v>2</v>
      </c>
      <c r="G38" s="70">
        <v>2</v>
      </c>
      <c r="H38" s="70"/>
      <c r="I38" s="182"/>
      <c r="J38" s="182"/>
      <c r="K38" s="41"/>
      <c r="L38" s="41"/>
      <c r="M38" s="41"/>
      <c r="N38" s="41">
        <v>1</v>
      </c>
      <c r="O38" s="41"/>
      <c r="P38" s="41"/>
      <c r="Q38" s="41"/>
      <c r="R38" s="41">
        <v>1</v>
      </c>
    </row>
    <row r="39" spans="1:18" ht="25.5">
      <c r="A39" s="22">
        <v>37</v>
      </c>
      <c r="B39" s="23" t="s">
        <v>52</v>
      </c>
      <c r="C39" s="33" t="s">
        <v>54</v>
      </c>
      <c r="D39" s="24" t="s">
        <v>17</v>
      </c>
      <c r="E39" s="41" t="s">
        <v>580</v>
      </c>
      <c r="F39" s="70"/>
      <c r="G39" s="70"/>
      <c r="H39" s="70"/>
      <c r="I39" s="182"/>
      <c r="J39" s="182"/>
      <c r="K39" s="41"/>
      <c r="L39" s="41"/>
      <c r="M39" s="41"/>
      <c r="N39" s="41"/>
      <c r="O39" s="41"/>
      <c r="P39" s="41"/>
      <c r="Q39" s="41">
        <v>2</v>
      </c>
      <c r="R39" s="41"/>
    </row>
    <row r="40" spans="1:18" ht="25.5">
      <c r="A40" s="22">
        <v>38</v>
      </c>
      <c r="B40" s="23" t="s">
        <v>52</v>
      </c>
      <c r="C40" s="33" t="s">
        <v>55</v>
      </c>
      <c r="D40" s="24" t="s">
        <v>31</v>
      </c>
      <c r="E40" s="41" t="s">
        <v>581</v>
      </c>
      <c r="F40" s="70">
        <v>1</v>
      </c>
      <c r="G40" s="70"/>
      <c r="H40" s="70"/>
      <c r="I40" s="182"/>
      <c r="J40" s="182"/>
      <c r="K40" s="41"/>
      <c r="L40" s="41">
        <v>1</v>
      </c>
      <c r="M40" s="41"/>
      <c r="N40" s="41">
        <v>1</v>
      </c>
      <c r="O40" s="41"/>
      <c r="P40" s="41"/>
      <c r="Q40" s="41"/>
      <c r="R40" s="41"/>
    </row>
    <row r="41" spans="1:18" ht="25.5">
      <c r="A41" s="22">
        <v>39</v>
      </c>
      <c r="B41" s="23" t="s">
        <v>52</v>
      </c>
      <c r="C41" s="33" t="s">
        <v>56</v>
      </c>
      <c r="D41" s="24" t="s">
        <v>17</v>
      </c>
      <c r="E41" s="41" t="s">
        <v>582</v>
      </c>
      <c r="F41" s="70"/>
      <c r="G41" s="70"/>
      <c r="H41" s="70"/>
      <c r="I41" s="182"/>
      <c r="J41" s="182"/>
      <c r="K41" s="41"/>
      <c r="L41" s="41"/>
      <c r="M41" s="41"/>
      <c r="N41" s="41"/>
      <c r="O41" s="41"/>
      <c r="P41" s="41"/>
      <c r="Q41" s="41"/>
      <c r="R41" s="41"/>
    </row>
    <row r="42" spans="1:18" ht="25.5">
      <c r="A42" s="22">
        <v>40</v>
      </c>
      <c r="B42" s="23" t="s">
        <v>52</v>
      </c>
      <c r="C42" s="33" t="s">
        <v>57</v>
      </c>
      <c r="D42" s="24" t="s">
        <v>17</v>
      </c>
      <c r="E42" s="41" t="s">
        <v>583</v>
      </c>
      <c r="F42" s="70"/>
      <c r="G42" s="70"/>
      <c r="H42" s="70"/>
      <c r="I42" s="182"/>
      <c r="J42" s="182"/>
      <c r="K42" s="41"/>
      <c r="L42" s="41"/>
      <c r="M42" s="41"/>
      <c r="N42" s="41">
        <v>1</v>
      </c>
      <c r="O42" s="41"/>
      <c r="P42" s="41"/>
      <c r="Q42" s="41">
        <v>1</v>
      </c>
      <c r="R42" s="41"/>
    </row>
    <row r="43" spans="1:18">
      <c r="A43" s="22">
        <v>41</v>
      </c>
      <c r="B43" s="23" t="s">
        <v>58</v>
      </c>
      <c r="C43" s="33" t="s">
        <v>59</v>
      </c>
      <c r="D43" s="24" t="s">
        <v>17</v>
      </c>
      <c r="E43" s="41" t="s">
        <v>584</v>
      </c>
      <c r="F43" s="70"/>
      <c r="G43" s="70"/>
      <c r="H43" s="70"/>
      <c r="I43" s="182"/>
      <c r="J43" s="182"/>
      <c r="K43" s="41"/>
      <c r="L43" s="41"/>
      <c r="M43" s="41"/>
      <c r="N43" s="41"/>
      <c r="O43" s="41"/>
      <c r="P43" s="41"/>
      <c r="Q43" s="41"/>
      <c r="R43" s="41"/>
    </row>
    <row r="44" spans="1:18">
      <c r="A44" s="22">
        <v>42</v>
      </c>
      <c r="B44" s="23" t="s">
        <v>58</v>
      </c>
      <c r="C44" s="33" t="s">
        <v>60</v>
      </c>
      <c r="D44" s="24" t="s">
        <v>17</v>
      </c>
      <c r="E44" s="41" t="s">
        <v>585</v>
      </c>
      <c r="F44" s="70"/>
      <c r="G44" s="70">
        <v>1</v>
      </c>
      <c r="H44" s="70"/>
      <c r="I44" s="182"/>
      <c r="J44" s="182"/>
      <c r="K44" s="41"/>
      <c r="L44" s="41">
        <v>1</v>
      </c>
      <c r="M44" s="41"/>
      <c r="N44" s="41"/>
      <c r="O44" s="41"/>
      <c r="P44" s="41"/>
      <c r="Q44" s="41">
        <v>1</v>
      </c>
      <c r="R44" s="41"/>
    </row>
    <row r="45" spans="1:18" ht="25.5">
      <c r="A45" s="22">
        <v>43</v>
      </c>
      <c r="B45" s="23" t="s">
        <v>58</v>
      </c>
      <c r="C45" s="33" t="s">
        <v>61</v>
      </c>
      <c r="D45" s="24" t="s">
        <v>31</v>
      </c>
      <c r="E45" s="41" t="s">
        <v>586</v>
      </c>
      <c r="F45" s="70"/>
      <c r="G45" s="70">
        <v>1</v>
      </c>
      <c r="H45" s="70"/>
      <c r="I45" s="182"/>
      <c r="J45" s="182"/>
      <c r="K45" s="41"/>
      <c r="L45" s="41">
        <v>1</v>
      </c>
      <c r="M45" s="41"/>
      <c r="N45" s="41"/>
      <c r="O45" s="41"/>
      <c r="P45" s="41">
        <v>1</v>
      </c>
      <c r="Q45" s="41">
        <v>2</v>
      </c>
      <c r="R45" s="41"/>
    </row>
    <row r="46" spans="1:18" ht="25.5">
      <c r="A46" s="22">
        <v>44</v>
      </c>
      <c r="B46" s="23" t="s">
        <v>58</v>
      </c>
      <c r="C46" s="33" t="s">
        <v>62</v>
      </c>
      <c r="D46" s="24" t="s">
        <v>31</v>
      </c>
      <c r="E46" s="41" t="s">
        <v>587</v>
      </c>
      <c r="F46" s="70"/>
      <c r="G46" s="70"/>
      <c r="H46" s="70"/>
      <c r="I46" s="182"/>
      <c r="J46" s="182"/>
      <c r="K46" s="41"/>
      <c r="L46" s="41"/>
      <c r="M46" s="41"/>
      <c r="N46" s="41"/>
      <c r="O46" s="41"/>
      <c r="P46" s="41"/>
      <c r="Q46" s="41"/>
      <c r="R46" s="41"/>
    </row>
    <row r="47" spans="1:18">
      <c r="A47" s="22">
        <v>45</v>
      </c>
      <c r="B47" s="23" t="s">
        <v>58</v>
      </c>
      <c r="C47" s="33" t="s">
        <v>63</v>
      </c>
      <c r="D47" s="24" t="s">
        <v>17</v>
      </c>
      <c r="E47" s="41" t="s">
        <v>588</v>
      </c>
      <c r="F47" s="70">
        <v>1</v>
      </c>
      <c r="G47" s="70"/>
      <c r="H47" s="70"/>
      <c r="I47" s="182"/>
      <c r="J47" s="182"/>
      <c r="K47" s="41"/>
      <c r="L47" s="41"/>
      <c r="M47" s="41"/>
      <c r="N47" s="41"/>
      <c r="O47" s="41"/>
      <c r="P47" s="41"/>
      <c r="Q47" s="41">
        <v>3</v>
      </c>
      <c r="R47" s="41"/>
    </row>
    <row r="48" spans="1:18">
      <c r="A48" s="22">
        <v>46</v>
      </c>
      <c r="B48" s="23" t="s">
        <v>58</v>
      </c>
      <c r="C48" s="33" t="s">
        <v>64</v>
      </c>
      <c r="D48" s="24" t="s">
        <v>17</v>
      </c>
      <c r="E48" s="41" t="s">
        <v>589</v>
      </c>
      <c r="F48" s="70"/>
      <c r="G48" s="70">
        <v>1</v>
      </c>
      <c r="H48" s="70"/>
      <c r="I48" s="182"/>
      <c r="J48" s="182"/>
      <c r="K48" s="41"/>
      <c r="L48" s="41"/>
      <c r="M48" s="41"/>
      <c r="N48" s="41">
        <v>1</v>
      </c>
      <c r="O48" s="41"/>
      <c r="P48" s="41"/>
      <c r="Q48" s="41">
        <v>7</v>
      </c>
      <c r="R48" s="41"/>
    </row>
    <row r="49" spans="1:18" ht="25.5">
      <c r="A49" s="22">
        <v>47</v>
      </c>
      <c r="B49" s="23" t="s">
        <v>65</v>
      </c>
      <c r="C49" s="33" t="s">
        <v>66</v>
      </c>
      <c r="D49" s="24" t="s">
        <v>17</v>
      </c>
      <c r="E49" s="41" t="s">
        <v>590</v>
      </c>
      <c r="F49" s="70"/>
      <c r="G49" s="70">
        <v>1</v>
      </c>
      <c r="H49" s="70"/>
      <c r="I49" s="182"/>
      <c r="J49" s="182"/>
      <c r="K49" s="41"/>
      <c r="L49" s="41"/>
      <c r="M49" s="41"/>
      <c r="N49" s="41"/>
      <c r="O49" s="41"/>
      <c r="P49" s="41"/>
      <c r="Q49" s="41">
        <v>1</v>
      </c>
      <c r="R49" s="41"/>
    </row>
    <row r="50" spans="1:18" ht="25.5">
      <c r="A50" s="22">
        <v>48</v>
      </c>
      <c r="B50" s="23" t="s">
        <v>65</v>
      </c>
      <c r="C50" s="33" t="s">
        <v>67</v>
      </c>
      <c r="D50" s="24" t="s">
        <v>31</v>
      </c>
      <c r="E50" s="41" t="s">
        <v>591</v>
      </c>
      <c r="F50" s="70"/>
      <c r="G50" s="70">
        <v>1</v>
      </c>
      <c r="H50" s="70"/>
      <c r="I50" s="182"/>
      <c r="J50" s="182"/>
      <c r="K50" s="41"/>
      <c r="L50" s="41"/>
      <c r="M50" s="41"/>
      <c r="N50" s="41"/>
      <c r="O50" s="41"/>
      <c r="P50" s="41"/>
      <c r="Q50" s="41">
        <v>1</v>
      </c>
      <c r="R50" s="41">
        <v>1</v>
      </c>
    </row>
    <row r="51" spans="1:18">
      <c r="A51" s="22">
        <v>49</v>
      </c>
      <c r="B51" s="23" t="s">
        <v>65</v>
      </c>
      <c r="C51" s="33" t="s">
        <v>68</v>
      </c>
      <c r="D51" s="24" t="s">
        <v>16</v>
      </c>
      <c r="E51" s="41" t="s">
        <v>592</v>
      </c>
      <c r="F51" s="70" t="s">
        <v>702</v>
      </c>
      <c r="G51" s="70">
        <v>1</v>
      </c>
      <c r="H51" s="70">
        <v>1</v>
      </c>
      <c r="I51" s="182"/>
      <c r="J51" s="182">
        <v>1</v>
      </c>
      <c r="K51" s="41">
        <v>1</v>
      </c>
      <c r="L51" s="41">
        <v>1</v>
      </c>
      <c r="M51" s="41"/>
      <c r="N51" s="41">
        <v>6</v>
      </c>
      <c r="O51" s="41"/>
      <c r="P51" s="41">
        <v>34</v>
      </c>
      <c r="Q51" s="41">
        <v>3</v>
      </c>
      <c r="R51" s="41">
        <v>1</v>
      </c>
    </row>
    <row r="52" spans="1:18">
      <c r="A52" s="22">
        <v>50</v>
      </c>
      <c r="B52" s="23" t="s">
        <v>65</v>
      </c>
      <c r="C52" s="33" t="s">
        <v>68</v>
      </c>
      <c r="D52" s="24" t="s">
        <v>17</v>
      </c>
      <c r="E52" s="41" t="s">
        <v>593</v>
      </c>
      <c r="F52" s="70">
        <v>1</v>
      </c>
      <c r="G52" s="70">
        <v>1</v>
      </c>
      <c r="H52" s="70"/>
      <c r="I52" s="182"/>
      <c r="J52" s="182"/>
      <c r="K52" s="41"/>
      <c r="L52" s="41"/>
      <c r="M52" s="41">
        <v>1</v>
      </c>
      <c r="N52" s="41"/>
      <c r="O52" s="41"/>
      <c r="P52" s="41"/>
      <c r="Q52" s="41">
        <v>1</v>
      </c>
      <c r="R52" s="41">
        <v>1</v>
      </c>
    </row>
    <row r="53" spans="1:18" ht="25.5">
      <c r="A53" s="22">
        <v>51</v>
      </c>
      <c r="B53" s="23" t="s">
        <v>65</v>
      </c>
      <c r="C53" s="33" t="s">
        <v>69</v>
      </c>
      <c r="D53" s="24" t="s">
        <v>31</v>
      </c>
      <c r="E53" s="41" t="s">
        <v>594</v>
      </c>
      <c r="F53" s="70">
        <v>1</v>
      </c>
      <c r="G53" s="70">
        <v>1</v>
      </c>
      <c r="H53" s="70"/>
      <c r="I53" s="182"/>
      <c r="J53" s="182"/>
      <c r="K53" s="41"/>
      <c r="L53" s="41"/>
      <c r="M53" s="41"/>
      <c r="N53" s="41"/>
      <c r="O53" s="41"/>
      <c r="P53" s="41"/>
      <c r="Q53" s="41">
        <v>3</v>
      </c>
      <c r="R53" s="41">
        <v>1</v>
      </c>
    </row>
    <row r="54" spans="1:18" ht="25.5">
      <c r="A54" s="22">
        <v>52</v>
      </c>
      <c r="B54" s="23" t="s">
        <v>65</v>
      </c>
      <c r="C54" s="33" t="s">
        <v>70</v>
      </c>
      <c r="D54" s="24" t="s">
        <v>31</v>
      </c>
      <c r="E54" s="41" t="s">
        <v>595</v>
      </c>
      <c r="F54" s="70"/>
      <c r="G54" s="70">
        <v>1</v>
      </c>
      <c r="H54" s="70"/>
      <c r="I54" s="182"/>
      <c r="J54" s="182"/>
      <c r="K54" s="41"/>
      <c r="L54" s="41"/>
      <c r="M54" s="41"/>
      <c r="N54" s="41"/>
      <c r="O54" s="41"/>
      <c r="P54" s="41"/>
      <c r="Q54" s="41">
        <v>8</v>
      </c>
      <c r="R54" s="41">
        <v>1</v>
      </c>
    </row>
    <row r="55" spans="1:18" ht="25.5">
      <c r="A55" s="22">
        <v>53</v>
      </c>
      <c r="B55" s="23" t="s">
        <v>65</v>
      </c>
      <c r="C55" s="33" t="s">
        <v>71</v>
      </c>
      <c r="D55" s="24" t="s">
        <v>31</v>
      </c>
      <c r="E55" s="41" t="s">
        <v>596</v>
      </c>
      <c r="F55" s="70">
        <v>1</v>
      </c>
      <c r="G55" s="70"/>
      <c r="H55" s="70"/>
      <c r="I55" s="182"/>
      <c r="J55" s="182"/>
      <c r="K55" s="41"/>
      <c r="L55" s="41"/>
      <c r="M55" s="41"/>
      <c r="N55" s="41"/>
      <c r="O55" s="41"/>
      <c r="P55" s="41"/>
      <c r="Q55" s="41">
        <v>1</v>
      </c>
      <c r="R55" s="41"/>
    </row>
    <row r="56" spans="1:18">
      <c r="A56" s="22">
        <v>54</v>
      </c>
      <c r="B56" s="23" t="s">
        <v>65</v>
      </c>
      <c r="C56" s="33" t="s">
        <v>72</v>
      </c>
      <c r="D56" s="24" t="s">
        <v>17</v>
      </c>
      <c r="E56" s="41" t="s">
        <v>597</v>
      </c>
      <c r="F56" s="70"/>
      <c r="G56" s="70"/>
      <c r="H56" s="70"/>
      <c r="I56" s="182"/>
      <c r="J56" s="182"/>
      <c r="K56" s="41"/>
      <c r="L56" s="41"/>
      <c r="M56" s="41"/>
      <c r="N56" s="41"/>
      <c r="O56" s="41"/>
      <c r="P56" s="41"/>
      <c r="Q56" s="41">
        <v>2</v>
      </c>
      <c r="R56" s="41"/>
    </row>
    <row r="57" spans="1:18" ht="25.5">
      <c r="A57" s="22">
        <v>55</v>
      </c>
      <c r="B57" s="23" t="s">
        <v>65</v>
      </c>
      <c r="C57" s="33" t="s">
        <v>73</v>
      </c>
      <c r="D57" s="24" t="s">
        <v>17</v>
      </c>
      <c r="E57" s="41" t="s">
        <v>598</v>
      </c>
      <c r="F57" s="70"/>
      <c r="G57" s="70"/>
      <c r="H57" s="70"/>
      <c r="I57" s="182"/>
      <c r="J57" s="182"/>
      <c r="K57" s="41"/>
      <c r="L57" s="41"/>
      <c r="M57" s="41"/>
      <c r="N57" s="41"/>
      <c r="O57" s="41"/>
      <c r="P57" s="41"/>
      <c r="Q57" s="41"/>
      <c r="R57" s="41"/>
    </row>
    <row r="58" spans="1:18">
      <c r="A58" s="22">
        <v>56</v>
      </c>
      <c r="B58" s="23" t="s">
        <v>74</v>
      </c>
      <c r="C58" s="33" t="s">
        <v>75</v>
      </c>
      <c r="D58" s="24" t="s">
        <v>17</v>
      </c>
      <c r="E58" s="41" t="s">
        <v>599</v>
      </c>
      <c r="F58" s="70">
        <v>1</v>
      </c>
      <c r="G58" s="70"/>
      <c r="H58" s="70"/>
      <c r="I58" s="182"/>
      <c r="J58" s="182"/>
      <c r="K58" s="41"/>
      <c r="L58" s="41"/>
      <c r="M58" s="41"/>
      <c r="N58" s="41"/>
      <c r="O58" s="41"/>
      <c r="P58" s="41"/>
      <c r="Q58" s="41">
        <v>1</v>
      </c>
      <c r="R58" s="41"/>
    </row>
    <row r="59" spans="1:18">
      <c r="A59" s="22">
        <v>57</v>
      </c>
      <c r="B59" s="23" t="s">
        <v>74</v>
      </c>
      <c r="C59" s="33" t="s">
        <v>76</v>
      </c>
      <c r="D59" s="24" t="s">
        <v>17</v>
      </c>
      <c r="E59" s="41" t="s">
        <v>600</v>
      </c>
      <c r="F59" s="70">
        <v>1</v>
      </c>
      <c r="G59" s="70"/>
      <c r="H59" s="70"/>
      <c r="I59" s="182"/>
      <c r="J59" s="182"/>
      <c r="K59" s="41"/>
      <c r="L59" s="41"/>
      <c r="M59" s="41"/>
      <c r="N59" s="41"/>
      <c r="O59" s="41"/>
      <c r="P59" s="41"/>
      <c r="Q59" s="41">
        <v>1</v>
      </c>
      <c r="R59" s="41"/>
    </row>
    <row r="60" spans="1:18" ht="25.5">
      <c r="A60" s="22">
        <v>58</v>
      </c>
      <c r="B60" s="23" t="s">
        <v>74</v>
      </c>
      <c r="C60" s="33" t="s">
        <v>77</v>
      </c>
      <c r="D60" s="24" t="s">
        <v>31</v>
      </c>
      <c r="E60" s="41" t="s">
        <v>601</v>
      </c>
      <c r="F60" s="70"/>
      <c r="G60" s="70"/>
      <c r="H60" s="70"/>
      <c r="I60" s="182"/>
      <c r="J60" s="182"/>
      <c r="K60" s="41"/>
      <c r="L60" s="41"/>
      <c r="M60" s="41"/>
      <c r="N60" s="41"/>
      <c r="O60" s="41"/>
      <c r="P60" s="41"/>
      <c r="Q60" s="41">
        <v>3</v>
      </c>
      <c r="R60" s="41"/>
    </row>
    <row r="61" spans="1:18" ht="25.5">
      <c r="A61" s="22">
        <v>59</v>
      </c>
      <c r="B61" s="23" t="s">
        <v>74</v>
      </c>
      <c r="C61" s="33" t="s">
        <v>78</v>
      </c>
      <c r="D61" s="24" t="s">
        <v>31</v>
      </c>
      <c r="E61" s="41" t="s">
        <v>602</v>
      </c>
      <c r="F61" s="70"/>
      <c r="G61" s="70">
        <v>1</v>
      </c>
      <c r="H61" s="70"/>
      <c r="I61" s="182"/>
      <c r="J61" s="182"/>
      <c r="K61" s="41">
        <v>1</v>
      </c>
      <c r="L61" s="41"/>
      <c r="M61" s="41"/>
      <c r="N61" s="41"/>
      <c r="O61" s="41"/>
      <c r="P61" s="41"/>
      <c r="Q61" s="41">
        <v>3</v>
      </c>
      <c r="R61" s="41"/>
    </row>
    <row r="62" spans="1:18">
      <c r="A62" s="22">
        <v>60</v>
      </c>
      <c r="B62" s="23" t="s">
        <v>74</v>
      </c>
      <c r="C62" s="33" t="s">
        <v>79</v>
      </c>
      <c r="D62" s="24" t="s">
        <v>16</v>
      </c>
      <c r="E62" s="41" t="s">
        <v>603</v>
      </c>
      <c r="F62" s="70"/>
      <c r="G62" s="70"/>
      <c r="H62" s="70"/>
      <c r="I62" s="182"/>
      <c r="J62" s="182"/>
      <c r="K62" s="41">
        <v>1</v>
      </c>
      <c r="L62" s="41">
        <v>1</v>
      </c>
      <c r="M62" s="41"/>
      <c r="N62" s="41"/>
      <c r="O62" s="41"/>
      <c r="P62" s="41"/>
      <c r="Q62" s="41">
        <v>4</v>
      </c>
      <c r="R62" s="41"/>
    </row>
    <row r="63" spans="1:18">
      <c r="A63" s="22">
        <v>61</v>
      </c>
      <c r="B63" s="23" t="s">
        <v>74</v>
      </c>
      <c r="C63" s="33" t="s">
        <v>79</v>
      </c>
      <c r="D63" s="24" t="s">
        <v>17</v>
      </c>
      <c r="E63" s="41" t="s">
        <v>604</v>
      </c>
      <c r="F63" s="70">
        <v>1</v>
      </c>
      <c r="G63" s="70"/>
      <c r="H63" s="70"/>
      <c r="I63" s="182"/>
      <c r="J63" s="182"/>
      <c r="K63" s="41"/>
      <c r="L63" s="41"/>
      <c r="M63" s="41"/>
      <c r="N63" s="41"/>
      <c r="O63" s="41"/>
      <c r="P63" s="41"/>
      <c r="Q63" s="41">
        <v>1</v>
      </c>
      <c r="R63" s="41"/>
    </row>
    <row r="64" spans="1:18" ht="25.5">
      <c r="A64" s="22">
        <v>62</v>
      </c>
      <c r="B64" s="23" t="s">
        <v>74</v>
      </c>
      <c r="C64" s="33" t="s">
        <v>80</v>
      </c>
      <c r="D64" s="24" t="s">
        <v>31</v>
      </c>
      <c r="E64" s="41" t="s">
        <v>605</v>
      </c>
      <c r="F64" s="70">
        <v>1</v>
      </c>
      <c r="G64" s="70"/>
      <c r="H64" s="70"/>
      <c r="I64" s="182"/>
      <c r="J64" s="182"/>
      <c r="K64" s="41"/>
      <c r="L64" s="41"/>
      <c r="M64" s="41"/>
      <c r="N64" s="41"/>
      <c r="O64" s="41"/>
      <c r="P64" s="41"/>
      <c r="Q64" s="41">
        <v>1</v>
      </c>
      <c r="R64" s="41"/>
    </row>
    <row r="65" spans="1:18">
      <c r="A65" s="22">
        <v>63</v>
      </c>
      <c r="B65" s="23" t="s">
        <v>74</v>
      </c>
      <c r="C65" s="33" t="s">
        <v>81</v>
      </c>
      <c r="D65" s="24" t="s">
        <v>17</v>
      </c>
      <c r="E65" s="41" t="s">
        <v>606</v>
      </c>
      <c r="F65" s="70"/>
      <c r="G65" s="70"/>
      <c r="H65" s="70"/>
      <c r="I65" s="182"/>
      <c r="J65" s="182"/>
      <c r="K65" s="41"/>
      <c r="L65" s="41"/>
      <c r="M65" s="41"/>
      <c r="N65" s="41"/>
      <c r="O65" s="41"/>
      <c r="P65" s="41"/>
      <c r="Q65" s="41">
        <v>1</v>
      </c>
      <c r="R65" s="41"/>
    </row>
    <row r="66" spans="1:18">
      <c r="A66" s="22">
        <v>64</v>
      </c>
      <c r="B66" s="23" t="s">
        <v>74</v>
      </c>
      <c r="C66" s="33" t="s">
        <v>82</v>
      </c>
      <c r="D66" s="24" t="s">
        <v>17</v>
      </c>
      <c r="E66" s="41" t="s">
        <v>607</v>
      </c>
      <c r="F66" s="70"/>
      <c r="G66" s="70"/>
      <c r="H66" s="70"/>
      <c r="I66" s="182"/>
      <c r="J66" s="182"/>
      <c r="K66" s="41"/>
      <c r="L66" s="41"/>
      <c r="M66" s="41"/>
      <c r="N66" s="41"/>
      <c r="O66" s="41"/>
      <c r="P66" s="41"/>
      <c r="Q66" s="41">
        <v>2</v>
      </c>
      <c r="R66" s="41">
        <v>1</v>
      </c>
    </row>
    <row r="67" spans="1:18">
      <c r="A67" s="22">
        <v>65</v>
      </c>
      <c r="B67" s="23" t="s">
        <v>83</v>
      </c>
      <c r="C67" s="33" t="s">
        <v>84</v>
      </c>
      <c r="D67" s="24" t="s">
        <v>16</v>
      </c>
      <c r="E67" s="41" t="s">
        <v>608</v>
      </c>
      <c r="F67" s="70">
        <v>5</v>
      </c>
      <c r="G67" s="70">
        <v>2</v>
      </c>
      <c r="H67" s="70">
        <v>3</v>
      </c>
      <c r="I67" s="182">
        <v>1</v>
      </c>
      <c r="J67" s="182">
        <v>2</v>
      </c>
      <c r="K67" s="41">
        <v>5</v>
      </c>
      <c r="L67" s="41">
        <v>7</v>
      </c>
      <c r="M67" s="41">
        <v>1</v>
      </c>
      <c r="N67" s="41"/>
      <c r="O67" s="41">
        <v>1</v>
      </c>
      <c r="P67" s="41">
        <v>11</v>
      </c>
      <c r="Q67" s="41">
        <v>13</v>
      </c>
      <c r="R67" s="41">
        <v>3</v>
      </c>
    </row>
    <row r="68" spans="1:18">
      <c r="A68" s="22">
        <v>66</v>
      </c>
      <c r="B68" s="23" t="s">
        <v>85</v>
      </c>
      <c r="C68" s="33" t="s">
        <v>86</v>
      </c>
      <c r="D68" s="24" t="s">
        <v>16</v>
      </c>
      <c r="E68" s="41" t="s">
        <v>609</v>
      </c>
      <c r="F68" s="70" t="s">
        <v>701</v>
      </c>
      <c r="G68" s="70">
        <v>1</v>
      </c>
      <c r="H68" s="70">
        <v>3</v>
      </c>
      <c r="I68" s="182">
        <v>1</v>
      </c>
      <c r="J68" s="182">
        <v>1</v>
      </c>
      <c r="K68" s="41">
        <v>1</v>
      </c>
      <c r="L68" s="41">
        <v>1</v>
      </c>
      <c r="M68" s="41"/>
      <c r="N68" s="41">
        <v>2</v>
      </c>
      <c r="O68" s="41"/>
      <c r="P68" s="41">
        <v>3</v>
      </c>
      <c r="Q68" s="181">
        <v>13</v>
      </c>
      <c r="R68" s="181">
        <v>1</v>
      </c>
    </row>
    <row r="69" spans="1:18">
      <c r="A69" s="22">
        <v>67</v>
      </c>
      <c r="B69" s="23" t="s">
        <v>87</v>
      </c>
      <c r="C69" s="33" t="s">
        <v>88</v>
      </c>
      <c r="D69" s="24" t="s">
        <v>16</v>
      </c>
      <c r="E69" s="41" t="s">
        <v>610</v>
      </c>
      <c r="F69" s="70">
        <v>10</v>
      </c>
      <c r="G69" s="70">
        <v>6</v>
      </c>
      <c r="H69" s="70">
        <v>2</v>
      </c>
      <c r="I69" s="182">
        <v>1</v>
      </c>
      <c r="J69" s="182"/>
      <c r="K69" s="41">
        <v>1</v>
      </c>
      <c r="L69" s="41">
        <v>3</v>
      </c>
      <c r="M69" s="41">
        <v>1</v>
      </c>
      <c r="N69" s="41">
        <v>1</v>
      </c>
      <c r="O69" s="41"/>
      <c r="P69" s="41">
        <v>16</v>
      </c>
      <c r="Q69" s="181">
        <v>15</v>
      </c>
      <c r="R69" s="181">
        <v>3</v>
      </c>
    </row>
    <row r="70" spans="1:18">
      <c r="A70" s="22">
        <v>68</v>
      </c>
      <c r="B70" s="23" t="s">
        <v>89</v>
      </c>
      <c r="C70" s="33" t="s">
        <v>90</v>
      </c>
      <c r="D70" s="24" t="s">
        <v>16</v>
      </c>
      <c r="E70" s="41" t="s">
        <v>611</v>
      </c>
      <c r="F70" s="70"/>
      <c r="G70" s="70">
        <v>1</v>
      </c>
      <c r="H70" s="70">
        <v>2</v>
      </c>
      <c r="I70" s="182"/>
      <c r="J70" s="182">
        <v>1</v>
      </c>
      <c r="K70" s="41">
        <v>1</v>
      </c>
      <c r="L70" s="41">
        <v>2</v>
      </c>
      <c r="M70" s="41"/>
      <c r="N70" s="41">
        <v>2</v>
      </c>
      <c r="O70" s="41">
        <v>1</v>
      </c>
      <c r="P70" s="41">
        <v>14</v>
      </c>
      <c r="Q70" s="181">
        <v>15</v>
      </c>
      <c r="R70" s="181">
        <v>3</v>
      </c>
    </row>
    <row r="71" spans="1:18">
      <c r="A71" s="22">
        <v>69</v>
      </c>
      <c r="B71" s="23" t="s">
        <v>91</v>
      </c>
      <c r="C71" s="33" t="s">
        <v>92</v>
      </c>
      <c r="D71" s="24" t="s">
        <v>17</v>
      </c>
      <c r="E71" s="41" t="s">
        <v>612</v>
      </c>
      <c r="F71" s="70"/>
      <c r="G71" s="70"/>
      <c r="H71" s="70"/>
      <c r="I71" s="182"/>
      <c r="J71" s="182"/>
      <c r="K71" s="41"/>
      <c r="L71" s="41"/>
      <c r="M71" s="41"/>
      <c r="N71" s="41"/>
      <c r="O71" s="41"/>
      <c r="P71" s="41"/>
      <c r="Q71" s="41">
        <v>2</v>
      </c>
      <c r="R71" s="41"/>
    </row>
    <row r="72" spans="1:18">
      <c r="A72" s="22">
        <v>70</v>
      </c>
      <c r="B72" s="23" t="s">
        <v>91</v>
      </c>
      <c r="C72" s="33" t="s">
        <v>93</v>
      </c>
      <c r="D72" s="24" t="s">
        <v>17</v>
      </c>
      <c r="E72" s="41" t="s">
        <v>613</v>
      </c>
      <c r="F72" s="70"/>
      <c r="G72" s="70"/>
      <c r="H72" s="70"/>
      <c r="I72" s="182"/>
      <c r="J72" s="182"/>
      <c r="K72" s="41"/>
      <c r="L72" s="41"/>
      <c r="M72" s="41"/>
      <c r="N72" s="41"/>
      <c r="O72" s="41">
        <v>1</v>
      </c>
      <c r="P72" s="41"/>
      <c r="Q72" s="180">
        <v>1</v>
      </c>
      <c r="R72" s="180">
        <v>1</v>
      </c>
    </row>
    <row r="73" spans="1:18" ht="25.5">
      <c r="A73" s="22">
        <v>71</v>
      </c>
      <c r="B73" s="23" t="s">
        <v>91</v>
      </c>
      <c r="C73" s="33" t="s">
        <v>94</v>
      </c>
      <c r="D73" s="24" t="s">
        <v>31</v>
      </c>
      <c r="E73" s="41" t="s">
        <v>614</v>
      </c>
      <c r="F73" s="70">
        <v>1</v>
      </c>
      <c r="G73" s="70">
        <v>1</v>
      </c>
      <c r="H73" s="70">
        <v>1</v>
      </c>
      <c r="I73" s="182"/>
      <c r="J73" s="182"/>
      <c r="K73" s="41">
        <v>1</v>
      </c>
      <c r="L73" s="41">
        <v>1</v>
      </c>
      <c r="M73" s="41"/>
      <c r="N73" s="41" t="s">
        <v>704</v>
      </c>
      <c r="O73" s="41"/>
      <c r="P73" s="41">
        <v>1</v>
      </c>
      <c r="Q73" s="41">
        <v>2</v>
      </c>
      <c r="R73" s="41"/>
    </row>
    <row r="74" spans="1:18" ht="25.5">
      <c r="A74" s="22">
        <v>72</v>
      </c>
      <c r="B74" s="23" t="s">
        <v>91</v>
      </c>
      <c r="C74" s="33" t="s">
        <v>95</v>
      </c>
      <c r="D74" s="24" t="s">
        <v>31</v>
      </c>
      <c r="E74" s="41" t="s">
        <v>615</v>
      </c>
      <c r="F74" s="70"/>
      <c r="G74" s="70">
        <v>1</v>
      </c>
      <c r="H74" s="70"/>
      <c r="I74" s="182"/>
      <c r="J74" s="182"/>
      <c r="K74" s="41"/>
      <c r="L74" s="41"/>
      <c r="M74" s="41"/>
      <c r="N74" s="41">
        <v>1</v>
      </c>
      <c r="O74" s="41"/>
      <c r="P74" s="41"/>
      <c r="Q74" s="41">
        <v>2</v>
      </c>
      <c r="R74" s="41"/>
    </row>
    <row r="75" spans="1:18" ht="25.5">
      <c r="A75" s="22">
        <v>73</v>
      </c>
      <c r="B75" s="23" t="s">
        <v>96</v>
      </c>
      <c r="C75" s="33" t="s">
        <v>97</v>
      </c>
      <c r="D75" s="24" t="s">
        <v>31</v>
      </c>
      <c r="E75" s="41" t="s">
        <v>616</v>
      </c>
      <c r="F75" s="70"/>
      <c r="G75" s="70"/>
      <c r="H75" s="70"/>
      <c r="I75" s="182"/>
      <c r="J75" s="182"/>
      <c r="K75" s="41"/>
      <c r="L75" s="41"/>
      <c r="M75" s="41"/>
      <c r="N75" s="41"/>
      <c r="O75" s="41"/>
      <c r="P75" s="41"/>
      <c r="Q75" s="41">
        <v>1</v>
      </c>
      <c r="R75" s="41"/>
    </row>
    <row r="76" spans="1:18" ht="25.5">
      <c r="A76" s="22">
        <v>74</v>
      </c>
      <c r="B76" s="23" t="s">
        <v>96</v>
      </c>
      <c r="C76" s="33" t="s">
        <v>98</v>
      </c>
      <c r="D76" s="24" t="s">
        <v>31</v>
      </c>
      <c r="E76" s="41" t="s">
        <v>617</v>
      </c>
      <c r="F76" s="70"/>
      <c r="G76" s="70"/>
      <c r="H76" s="70"/>
      <c r="I76" s="182"/>
      <c r="J76" s="182"/>
      <c r="K76" s="41"/>
      <c r="L76" s="41">
        <v>1</v>
      </c>
      <c r="M76" s="41"/>
      <c r="N76" s="41"/>
      <c r="O76" s="41"/>
      <c r="P76" s="41"/>
      <c r="Q76" s="181">
        <v>3</v>
      </c>
      <c r="R76" s="181"/>
    </row>
    <row r="77" spans="1:18" ht="25.5">
      <c r="A77" s="22">
        <v>75</v>
      </c>
      <c r="B77" s="23" t="s">
        <v>96</v>
      </c>
      <c r="C77" s="33" t="s">
        <v>99</v>
      </c>
      <c r="D77" s="24" t="s">
        <v>31</v>
      </c>
      <c r="E77" s="41" t="s">
        <v>618</v>
      </c>
      <c r="F77" s="70">
        <v>1</v>
      </c>
      <c r="G77" s="70">
        <v>1</v>
      </c>
      <c r="H77" s="70"/>
      <c r="I77" s="182"/>
      <c r="J77" s="182"/>
      <c r="K77" s="41">
        <v>1</v>
      </c>
      <c r="L77" s="41">
        <v>1</v>
      </c>
      <c r="M77" s="41"/>
      <c r="N77" s="41">
        <v>1</v>
      </c>
      <c r="O77" s="41"/>
      <c r="P77" s="41"/>
      <c r="Q77" s="41"/>
      <c r="R77" s="41">
        <v>1</v>
      </c>
    </row>
    <row r="78" spans="1:18">
      <c r="A78" s="22">
        <v>76</v>
      </c>
      <c r="B78" s="23" t="s">
        <v>96</v>
      </c>
      <c r="C78" s="33" t="s">
        <v>100</v>
      </c>
      <c r="D78" s="24" t="s">
        <v>17</v>
      </c>
      <c r="E78" s="41" t="s">
        <v>619</v>
      </c>
      <c r="F78" s="70"/>
      <c r="G78" s="70"/>
      <c r="H78" s="70"/>
      <c r="I78" s="182"/>
      <c r="J78" s="182"/>
      <c r="K78" s="41"/>
      <c r="L78" s="41"/>
      <c r="M78" s="41"/>
      <c r="N78" s="41"/>
      <c r="O78" s="41"/>
      <c r="P78" s="41"/>
      <c r="Q78" s="41"/>
      <c r="R78" s="41"/>
    </row>
    <row r="79" spans="1:18" ht="25.5">
      <c r="A79" s="22">
        <v>77</v>
      </c>
      <c r="B79" s="23" t="s">
        <v>96</v>
      </c>
      <c r="C79" s="33" t="s">
        <v>101</v>
      </c>
      <c r="D79" s="24" t="s">
        <v>31</v>
      </c>
      <c r="E79" s="41" t="s">
        <v>620</v>
      </c>
      <c r="F79" s="70">
        <v>1</v>
      </c>
      <c r="G79" s="70"/>
      <c r="H79" s="70">
        <v>1</v>
      </c>
      <c r="I79" s="182">
        <v>1</v>
      </c>
      <c r="J79" s="182"/>
      <c r="K79" s="41">
        <v>1</v>
      </c>
      <c r="L79" s="41">
        <v>1</v>
      </c>
      <c r="M79" s="41"/>
      <c r="N79" s="41"/>
      <c r="O79" s="41"/>
      <c r="P79" s="41"/>
      <c r="Q79" s="41">
        <v>1</v>
      </c>
      <c r="R79" s="41"/>
    </row>
    <row r="80" spans="1:18">
      <c r="A80" s="22">
        <v>78</v>
      </c>
      <c r="B80" s="23" t="s">
        <v>102</v>
      </c>
      <c r="C80" s="33" t="s">
        <v>103</v>
      </c>
      <c r="D80" s="24" t="s">
        <v>17</v>
      </c>
      <c r="E80" s="41" t="s">
        <v>621</v>
      </c>
      <c r="F80" s="70"/>
      <c r="G80" s="70"/>
      <c r="H80" s="70"/>
      <c r="I80" s="182"/>
      <c r="J80" s="182"/>
      <c r="K80" s="41"/>
      <c r="L80" s="41"/>
      <c r="M80" s="41"/>
      <c r="N80" s="41"/>
      <c r="O80" s="41"/>
      <c r="P80" s="41"/>
      <c r="Q80" s="41">
        <v>1</v>
      </c>
      <c r="R80" s="41"/>
    </row>
    <row r="81" spans="1:18">
      <c r="A81" s="22">
        <v>79</v>
      </c>
      <c r="B81" s="23" t="s">
        <v>102</v>
      </c>
      <c r="C81" s="33" t="s">
        <v>104</v>
      </c>
      <c r="D81" s="24" t="s">
        <v>17</v>
      </c>
      <c r="E81" s="41" t="s">
        <v>622</v>
      </c>
      <c r="F81" s="70">
        <v>1</v>
      </c>
      <c r="G81" s="70"/>
      <c r="H81" s="70"/>
      <c r="I81" s="182"/>
      <c r="J81" s="182"/>
      <c r="K81" s="41"/>
      <c r="L81" s="41"/>
      <c r="M81" s="41"/>
      <c r="N81" s="41"/>
      <c r="O81" s="41"/>
      <c r="P81" s="41">
        <v>1</v>
      </c>
      <c r="Q81" s="41"/>
      <c r="R81" s="41"/>
    </row>
    <row r="82" spans="1:18">
      <c r="A82" s="22">
        <v>80</v>
      </c>
      <c r="B82" s="23" t="s">
        <v>102</v>
      </c>
      <c r="C82" s="33" t="s">
        <v>105</v>
      </c>
      <c r="D82" s="24" t="s">
        <v>17</v>
      </c>
      <c r="E82" s="41" t="s">
        <v>623</v>
      </c>
      <c r="F82" s="70"/>
      <c r="G82" s="70"/>
      <c r="H82" s="70"/>
      <c r="I82" s="182"/>
      <c r="J82" s="182"/>
      <c r="K82" s="41"/>
      <c r="L82" s="41"/>
      <c r="M82" s="41"/>
      <c r="N82" s="41"/>
      <c r="O82" s="41"/>
      <c r="P82" s="41"/>
      <c r="Q82" s="41">
        <v>2</v>
      </c>
      <c r="R82" s="41"/>
    </row>
    <row r="83" spans="1:18" ht="25.5">
      <c r="A83" s="22">
        <v>81</v>
      </c>
      <c r="B83" s="23" t="s">
        <v>102</v>
      </c>
      <c r="C83" s="33" t="s">
        <v>106</v>
      </c>
      <c r="D83" s="24" t="s">
        <v>31</v>
      </c>
      <c r="E83" s="41" t="s">
        <v>624</v>
      </c>
      <c r="F83" s="70"/>
      <c r="G83" s="70"/>
      <c r="H83" s="70"/>
      <c r="I83" s="182"/>
      <c r="J83" s="182"/>
      <c r="K83" s="41"/>
      <c r="L83" s="41">
        <v>1</v>
      </c>
      <c r="M83" s="41"/>
      <c r="N83" s="41"/>
      <c r="O83" s="41"/>
      <c r="P83" s="41"/>
      <c r="Q83" s="180">
        <v>1</v>
      </c>
      <c r="R83" s="180">
        <v>1</v>
      </c>
    </row>
    <row r="84" spans="1:18">
      <c r="A84" s="22">
        <v>82</v>
      </c>
      <c r="B84" s="23" t="s">
        <v>102</v>
      </c>
      <c r="C84" s="33" t="s">
        <v>107</v>
      </c>
      <c r="D84" s="24" t="s">
        <v>16</v>
      </c>
      <c r="E84" s="41" t="s">
        <v>625</v>
      </c>
      <c r="F84" s="70"/>
      <c r="G84" s="70">
        <v>1</v>
      </c>
      <c r="H84" s="70"/>
      <c r="I84" s="182"/>
      <c r="J84" s="182"/>
      <c r="K84" s="41">
        <v>1</v>
      </c>
      <c r="L84" s="41"/>
      <c r="M84" s="41"/>
      <c r="N84" s="41"/>
      <c r="O84" s="41">
        <v>1</v>
      </c>
      <c r="P84" s="41">
        <v>1</v>
      </c>
      <c r="Q84" s="180">
        <v>1</v>
      </c>
      <c r="R84" s="180"/>
    </row>
    <row r="85" spans="1:18">
      <c r="A85" s="22">
        <v>83</v>
      </c>
      <c r="B85" s="23" t="s">
        <v>102</v>
      </c>
      <c r="C85" s="33" t="s">
        <v>107</v>
      </c>
      <c r="D85" s="24" t="s">
        <v>17</v>
      </c>
      <c r="E85" s="41" t="s">
        <v>626</v>
      </c>
      <c r="F85" s="70"/>
      <c r="G85" s="70"/>
      <c r="H85" s="70"/>
      <c r="I85" s="182"/>
      <c r="J85" s="182"/>
      <c r="K85" s="41"/>
      <c r="L85" s="41"/>
      <c r="M85" s="41"/>
      <c r="N85" s="41"/>
      <c r="O85" s="41"/>
      <c r="P85" s="41"/>
      <c r="Q85" s="41">
        <v>1</v>
      </c>
      <c r="R85" s="41"/>
    </row>
    <row r="86" spans="1:18">
      <c r="A86" s="22">
        <v>84</v>
      </c>
      <c r="B86" s="23" t="s">
        <v>102</v>
      </c>
      <c r="C86" s="33" t="s">
        <v>108</v>
      </c>
      <c r="D86" s="24" t="s">
        <v>17</v>
      </c>
      <c r="E86" s="41" t="s">
        <v>627</v>
      </c>
      <c r="F86" s="70"/>
      <c r="G86" s="70"/>
      <c r="H86" s="70"/>
      <c r="I86" s="182"/>
      <c r="J86" s="182"/>
      <c r="K86" s="41"/>
      <c r="L86" s="41"/>
      <c r="M86" s="41"/>
      <c r="N86" s="41"/>
      <c r="O86" s="41"/>
      <c r="P86" s="41"/>
      <c r="Q86" s="41">
        <v>1</v>
      </c>
      <c r="R86" s="41"/>
    </row>
    <row r="87" spans="1:18">
      <c r="A87" s="22">
        <v>85</v>
      </c>
      <c r="B87" s="23" t="s">
        <v>109</v>
      </c>
      <c r="C87" s="33" t="s">
        <v>110</v>
      </c>
      <c r="D87" s="24" t="s">
        <v>17</v>
      </c>
      <c r="E87" s="41" t="s">
        <v>628</v>
      </c>
      <c r="F87" s="70"/>
      <c r="G87" s="70"/>
      <c r="H87" s="70"/>
      <c r="I87" s="182"/>
      <c r="J87" s="182"/>
      <c r="K87" s="41"/>
      <c r="L87" s="41"/>
      <c r="M87" s="41"/>
      <c r="N87" s="41"/>
      <c r="O87" s="41"/>
      <c r="P87" s="41"/>
      <c r="Q87" s="181">
        <v>1</v>
      </c>
      <c r="R87" s="181">
        <v>1</v>
      </c>
    </row>
    <row r="88" spans="1:18">
      <c r="A88" s="22">
        <v>86</v>
      </c>
      <c r="B88" s="23" t="s">
        <v>109</v>
      </c>
      <c r="C88" s="33" t="s">
        <v>111</v>
      </c>
      <c r="D88" s="24" t="s">
        <v>17</v>
      </c>
      <c r="E88" s="41" t="s">
        <v>629</v>
      </c>
      <c r="F88" s="70">
        <v>1</v>
      </c>
      <c r="G88" s="70"/>
      <c r="H88" s="70"/>
      <c r="I88" s="182"/>
      <c r="J88" s="182"/>
      <c r="K88" s="41"/>
      <c r="L88" s="41"/>
      <c r="M88" s="41"/>
      <c r="N88" s="41"/>
      <c r="O88" s="41"/>
      <c r="P88" s="41"/>
      <c r="Q88" s="41">
        <v>1</v>
      </c>
      <c r="R88" s="41"/>
    </row>
    <row r="89" spans="1:18">
      <c r="A89" s="22">
        <v>87</v>
      </c>
      <c r="B89" s="23" t="s">
        <v>109</v>
      </c>
      <c r="C89" s="33" t="s">
        <v>112</v>
      </c>
      <c r="D89" s="24" t="s">
        <v>16</v>
      </c>
      <c r="E89" s="41" t="s">
        <v>630</v>
      </c>
      <c r="F89" s="70">
        <v>1</v>
      </c>
      <c r="G89" s="70">
        <v>1</v>
      </c>
      <c r="H89" s="70"/>
      <c r="I89" s="182"/>
      <c r="J89" s="182"/>
      <c r="K89" s="41"/>
      <c r="L89" s="41">
        <v>1</v>
      </c>
      <c r="M89" s="41"/>
      <c r="N89" s="41"/>
      <c r="O89" s="41"/>
      <c r="P89" s="41"/>
      <c r="Q89" s="181">
        <v>4</v>
      </c>
      <c r="R89" s="181"/>
    </row>
    <row r="90" spans="1:18">
      <c r="A90" s="22">
        <v>88</v>
      </c>
      <c r="B90" s="23" t="s">
        <v>109</v>
      </c>
      <c r="C90" s="33" t="s">
        <v>112</v>
      </c>
      <c r="D90" s="24" t="s">
        <v>17</v>
      </c>
      <c r="E90" s="41" t="s">
        <v>631</v>
      </c>
      <c r="F90" s="70"/>
      <c r="G90" s="70"/>
      <c r="H90" s="70"/>
      <c r="I90" s="182"/>
      <c r="J90" s="182"/>
      <c r="K90" s="41"/>
      <c r="L90" s="41"/>
      <c r="M90" s="41"/>
      <c r="N90" s="41"/>
      <c r="O90" s="41"/>
      <c r="P90" s="41"/>
      <c r="Q90" s="41"/>
      <c r="R90" s="41"/>
    </row>
    <row r="91" spans="1:18">
      <c r="A91" s="22">
        <v>89</v>
      </c>
      <c r="B91" s="23" t="s">
        <v>109</v>
      </c>
      <c r="C91" s="33" t="s">
        <v>113</v>
      </c>
      <c r="D91" s="24" t="s">
        <v>17</v>
      </c>
      <c r="E91" s="41" t="s">
        <v>632</v>
      </c>
      <c r="F91" s="70"/>
      <c r="G91" s="70"/>
      <c r="H91" s="70"/>
      <c r="I91" s="182"/>
      <c r="J91" s="182"/>
      <c r="K91" s="41"/>
      <c r="L91" s="41"/>
      <c r="M91" s="41"/>
      <c r="N91" s="41"/>
      <c r="O91" s="41"/>
      <c r="P91" s="41"/>
      <c r="Q91" s="41">
        <v>1</v>
      </c>
      <c r="R91" s="41"/>
    </row>
    <row r="92" spans="1:18">
      <c r="A92" s="22">
        <v>90</v>
      </c>
      <c r="B92" s="23" t="s">
        <v>109</v>
      </c>
      <c r="C92" s="33" t="s">
        <v>114</v>
      </c>
      <c r="D92" s="24" t="s">
        <v>17</v>
      </c>
      <c r="E92" s="41" t="s">
        <v>633</v>
      </c>
      <c r="F92" s="70"/>
      <c r="G92" s="70"/>
      <c r="H92" s="70"/>
      <c r="I92" s="182"/>
      <c r="J92" s="182"/>
      <c r="K92" s="41"/>
      <c r="L92" s="41"/>
      <c r="M92" s="41"/>
      <c r="N92" s="41"/>
      <c r="O92" s="41"/>
      <c r="P92" s="41"/>
      <c r="Q92" s="41"/>
      <c r="R92" s="41"/>
    </row>
    <row r="93" spans="1:18" ht="25.5">
      <c r="A93" s="22">
        <v>91</v>
      </c>
      <c r="B93" s="23" t="s">
        <v>115</v>
      </c>
      <c r="C93" s="33" t="s">
        <v>116</v>
      </c>
      <c r="D93" s="24" t="s">
        <v>31</v>
      </c>
      <c r="E93" s="41" t="s">
        <v>634</v>
      </c>
      <c r="F93" s="70"/>
      <c r="G93" s="70"/>
      <c r="H93" s="70"/>
      <c r="I93" s="182"/>
      <c r="J93" s="182"/>
      <c r="K93" s="41"/>
      <c r="L93" s="41"/>
      <c r="M93" s="41"/>
      <c r="N93" s="41"/>
      <c r="O93" s="41"/>
      <c r="P93" s="41">
        <v>3</v>
      </c>
      <c r="Q93" s="41">
        <v>1</v>
      </c>
      <c r="R93" s="41">
        <v>2</v>
      </c>
    </row>
    <row r="94" spans="1:18" ht="25.5">
      <c r="A94" s="22">
        <v>92</v>
      </c>
      <c r="B94" s="23" t="s">
        <v>115</v>
      </c>
      <c r="C94" s="33" t="s">
        <v>117</v>
      </c>
      <c r="D94" s="24" t="s">
        <v>31</v>
      </c>
      <c r="E94" s="41" t="s">
        <v>635</v>
      </c>
      <c r="F94" s="70"/>
      <c r="G94" s="70"/>
      <c r="H94" s="70"/>
      <c r="I94" s="182"/>
      <c r="J94" s="182"/>
      <c r="K94" s="41"/>
      <c r="L94" s="41">
        <v>1</v>
      </c>
      <c r="M94" s="41"/>
      <c r="N94" s="41">
        <v>1</v>
      </c>
      <c r="O94" s="41"/>
      <c r="P94" s="41">
        <v>4</v>
      </c>
      <c r="Q94" s="41"/>
      <c r="R94" s="41"/>
    </row>
    <row r="95" spans="1:18">
      <c r="A95" s="22">
        <v>93</v>
      </c>
      <c r="B95" s="23" t="s">
        <v>115</v>
      </c>
      <c r="C95" s="33" t="s">
        <v>118</v>
      </c>
      <c r="D95" s="24" t="s">
        <v>17</v>
      </c>
      <c r="E95" s="41" t="s">
        <v>636</v>
      </c>
      <c r="F95" s="70"/>
      <c r="G95" s="70"/>
      <c r="H95" s="70"/>
      <c r="I95" s="182"/>
      <c r="J95" s="182"/>
      <c r="K95" s="41"/>
      <c r="L95" s="41"/>
      <c r="M95" s="41"/>
      <c r="N95" s="41"/>
      <c r="O95" s="41"/>
      <c r="P95" s="41"/>
      <c r="Q95" s="41"/>
      <c r="R95" s="41"/>
    </row>
    <row r="96" spans="1:18" ht="25.5">
      <c r="A96" s="22">
        <v>94</v>
      </c>
      <c r="B96" s="23" t="s">
        <v>115</v>
      </c>
      <c r="C96" s="33" t="s">
        <v>119</v>
      </c>
      <c r="D96" s="24" t="s">
        <v>31</v>
      </c>
      <c r="E96" s="41" t="s">
        <v>637</v>
      </c>
      <c r="F96" s="70"/>
      <c r="G96" s="70">
        <v>1</v>
      </c>
      <c r="H96" s="70"/>
      <c r="I96" s="182"/>
      <c r="J96" s="182"/>
      <c r="K96" s="41"/>
      <c r="L96" s="41"/>
      <c r="M96" s="41"/>
      <c r="N96" s="41">
        <v>1</v>
      </c>
      <c r="O96" s="41"/>
      <c r="P96" s="41">
        <v>1</v>
      </c>
      <c r="Q96" s="41">
        <v>3</v>
      </c>
      <c r="R96" s="41">
        <v>1</v>
      </c>
    </row>
    <row r="97" spans="1:18">
      <c r="A97" s="22">
        <v>95</v>
      </c>
      <c r="B97" s="23" t="s">
        <v>120</v>
      </c>
      <c r="C97" s="33" t="s">
        <v>121</v>
      </c>
      <c r="D97" s="24" t="s">
        <v>17</v>
      </c>
      <c r="E97" s="41" t="s">
        <v>638</v>
      </c>
      <c r="F97" s="70"/>
      <c r="G97" s="70"/>
      <c r="H97" s="70"/>
      <c r="I97" s="182"/>
      <c r="J97" s="182"/>
      <c r="K97" s="41"/>
      <c r="L97" s="41"/>
      <c r="M97" s="41"/>
      <c r="N97" s="41"/>
      <c r="O97" s="41"/>
      <c r="P97" s="41"/>
      <c r="Q97" s="41">
        <v>1</v>
      </c>
      <c r="R97" s="41"/>
    </row>
    <row r="98" spans="1:18">
      <c r="A98" s="22">
        <v>96</v>
      </c>
      <c r="B98" s="23" t="s">
        <v>120</v>
      </c>
      <c r="C98" s="33" t="s">
        <v>122</v>
      </c>
      <c r="D98" s="24" t="s">
        <v>17</v>
      </c>
      <c r="E98" s="41" t="s">
        <v>639</v>
      </c>
      <c r="F98" s="70"/>
      <c r="G98" s="70"/>
      <c r="H98" s="70"/>
      <c r="I98" s="182"/>
      <c r="J98" s="182"/>
      <c r="K98" s="41"/>
      <c r="L98" s="41"/>
      <c r="M98" s="41"/>
      <c r="N98" s="41"/>
      <c r="O98" s="41"/>
      <c r="P98" s="41"/>
      <c r="Q98" s="41">
        <v>4</v>
      </c>
      <c r="R98" s="41"/>
    </row>
    <row r="99" spans="1:18">
      <c r="A99" s="22">
        <v>97</v>
      </c>
      <c r="B99" s="23" t="s">
        <v>120</v>
      </c>
      <c r="C99" s="33" t="s">
        <v>123</v>
      </c>
      <c r="D99" s="24" t="s">
        <v>17</v>
      </c>
      <c r="E99" s="41" t="s">
        <v>640</v>
      </c>
      <c r="F99" s="70"/>
      <c r="G99" s="70"/>
      <c r="H99" s="70"/>
      <c r="I99" s="182"/>
      <c r="J99" s="182"/>
      <c r="K99" s="41"/>
      <c r="L99" s="41"/>
      <c r="M99" s="41"/>
      <c r="N99" s="41"/>
      <c r="O99" s="41"/>
      <c r="P99" s="41"/>
      <c r="Q99" s="41">
        <v>4</v>
      </c>
      <c r="R99" s="41"/>
    </row>
    <row r="100" spans="1:18">
      <c r="A100" s="22">
        <v>98</v>
      </c>
      <c r="B100" s="23" t="s">
        <v>120</v>
      </c>
      <c r="C100" s="33" t="s">
        <v>124</v>
      </c>
      <c r="D100" s="24" t="s">
        <v>17</v>
      </c>
      <c r="E100" s="41" t="s">
        <v>641</v>
      </c>
      <c r="F100" s="70"/>
      <c r="G100" s="70"/>
      <c r="H100" s="70"/>
      <c r="I100" s="182"/>
      <c r="J100" s="182"/>
      <c r="K100" s="41"/>
      <c r="L100" s="41"/>
      <c r="M100" s="41"/>
      <c r="N100" s="41"/>
      <c r="O100" s="41"/>
      <c r="P100" s="41"/>
      <c r="Q100" s="41">
        <v>4</v>
      </c>
      <c r="R100" s="41"/>
    </row>
    <row r="101" spans="1:18">
      <c r="A101" s="22">
        <v>99</v>
      </c>
      <c r="B101" s="23" t="s">
        <v>120</v>
      </c>
      <c r="C101" s="33" t="s">
        <v>125</v>
      </c>
      <c r="D101" s="24" t="s">
        <v>17</v>
      </c>
      <c r="E101" s="41" t="s">
        <v>642</v>
      </c>
      <c r="F101" s="70"/>
      <c r="G101" s="70"/>
      <c r="H101" s="70"/>
      <c r="I101" s="182"/>
      <c r="J101" s="182"/>
      <c r="K101" s="41"/>
      <c r="L101" s="41"/>
      <c r="M101" s="41"/>
      <c r="N101" s="41"/>
      <c r="O101" s="41"/>
      <c r="P101" s="41"/>
      <c r="Q101" s="41">
        <v>3</v>
      </c>
      <c r="R101" s="41"/>
    </row>
    <row r="102" spans="1:18" ht="25.5">
      <c r="A102" s="22">
        <v>100</v>
      </c>
      <c r="B102" s="23" t="s">
        <v>120</v>
      </c>
      <c r="C102" s="33" t="s">
        <v>126</v>
      </c>
      <c r="D102" s="24" t="s">
        <v>31</v>
      </c>
      <c r="E102" s="41" t="s">
        <v>643</v>
      </c>
      <c r="F102" s="70"/>
      <c r="G102" s="70">
        <v>1</v>
      </c>
      <c r="H102" s="70"/>
      <c r="I102" s="182"/>
      <c r="J102" s="182"/>
      <c r="K102" s="41">
        <v>1</v>
      </c>
      <c r="L102" s="41">
        <v>1</v>
      </c>
      <c r="M102" s="41"/>
      <c r="N102" s="41"/>
      <c r="O102" s="41"/>
      <c r="P102" s="41">
        <v>8</v>
      </c>
      <c r="Q102" s="41">
        <v>3</v>
      </c>
      <c r="R102" s="41"/>
    </row>
    <row r="103" spans="1:18">
      <c r="A103" s="22">
        <v>101</v>
      </c>
      <c r="B103" s="23" t="s">
        <v>120</v>
      </c>
      <c r="C103" s="33" t="s">
        <v>127</v>
      </c>
      <c r="D103" s="24" t="s">
        <v>17</v>
      </c>
      <c r="E103" s="41" t="s">
        <v>644</v>
      </c>
      <c r="F103" s="70"/>
      <c r="G103" s="70"/>
      <c r="H103" s="70"/>
      <c r="I103" s="182"/>
      <c r="J103" s="182"/>
      <c r="K103" s="41"/>
      <c r="L103" s="41"/>
      <c r="M103" s="41"/>
      <c r="N103" s="41"/>
      <c r="O103" s="41"/>
      <c r="P103" s="41"/>
      <c r="Q103" s="41">
        <v>2</v>
      </c>
      <c r="R103" s="41"/>
    </row>
    <row r="104" spans="1:18">
      <c r="A104" s="22">
        <v>102</v>
      </c>
      <c r="B104" s="23" t="s">
        <v>120</v>
      </c>
      <c r="C104" s="33" t="s">
        <v>128</v>
      </c>
      <c r="D104" s="24" t="s">
        <v>17</v>
      </c>
      <c r="E104" s="41" t="s">
        <v>645</v>
      </c>
      <c r="F104" s="70">
        <v>1</v>
      </c>
      <c r="G104" s="70"/>
      <c r="H104" s="70"/>
      <c r="I104" s="182"/>
      <c r="J104" s="182"/>
      <c r="K104" s="41"/>
      <c r="L104" s="41"/>
      <c r="M104" s="41"/>
      <c r="N104" s="41"/>
      <c r="O104" s="41"/>
      <c r="P104" s="41"/>
      <c r="Q104" s="41">
        <v>2</v>
      </c>
      <c r="R104" s="41">
        <v>2</v>
      </c>
    </row>
    <row r="105" spans="1:18" ht="25.5">
      <c r="A105" s="22">
        <v>103</v>
      </c>
      <c r="B105" s="23" t="s">
        <v>120</v>
      </c>
      <c r="C105" s="33" t="s">
        <v>129</v>
      </c>
      <c r="D105" s="24" t="s">
        <v>31</v>
      </c>
      <c r="E105" s="41" t="s">
        <v>646</v>
      </c>
      <c r="F105" s="70">
        <v>2</v>
      </c>
      <c r="G105" s="70">
        <v>1</v>
      </c>
      <c r="H105" s="70">
        <v>1</v>
      </c>
      <c r="I105" s="182"/>
      <c r="J105" s="182"/>
      <c r="K105" s="41">
        <v>1</v>
      </c>
      <c r="L105" s="41">
        <v>1</v>
      </c>
      <c r="M105" s="41"/>
      <c r="N105" s="41"/>
      <c r="O105" s="41"/>
      <c r="P105" s="41">
        <v>14</v>
      </c>
      <c r="Q105" s="41">
        <v>3</v>
      </c>
      <c r="R105" s="41">
        <v>1</v>
      </c>
    </row>
    <row r="106" spans="1:18">
      <c r="A106" s="22">
        <v>104</v>
      </c>
      <c r="B106" s="23" t="s">
        <v>120</v>
      </c>
      <c r="C106" s="33" t="s">
        <v>130</v>
      </c>
      <c r="D106" s="24" t="s">
        <v>17</v>
      </c>
      <c r="E106" s="41" t="s">
        <v>647</v>
      </c>
      <c r="F106" s="70"/>
      <c r="G106" s="70"/>
      <c r="H106" s="70"/>
      <c r="I106" s="182"/>
      <c r="J106" s="182"/>
      <c r="K106" s="41"/>
      <c r="L106" s="41"/>
      <c r="M106" s="41"/>
      <c r="N106" s="41"/>
      <c r="O106" s="41"/>
      <c r="P106" s="41"/>
      <c r="Q106" s="180"/>
      <c r="R106" s="180"/>
    </row>
    <row r="107" spans="1:18">
      <c r="A107" s="22">
        <v>105</v>
      </c>
      <c r="B107" s="23" t="s">
        <v>120</v>
      </c>
      <c r="C107" s="33" t="s">
        <v>131</v>
      </c>
      <c r="D107" s="24" t="s">
        <v>17</v>
      </c>
      <c r="E107" s="41" t="s">
        <v>648</v>
      </c>
      <c r="F107" s="70"/>
      <c r="G107" s="70"/>
      <c r="H107" s="70"/>
      <c r="I107" s="182"/>
      <c r="J107" s="182"/>
      <c r="K107" s="41"/>
      <c r="L107" s="41"/>
      <c r="M107" s="41"/>
      <c r="N107" s="41"/>
      <c r="O107" s="41"/>
      <c r="P107" s="41"/>
      <c r="Q107" s="41">
        <v>4</v>
      </c>
      <c r="R107" s="41"/>
    </row>
    <row r="108" spans="1:18">
      <c r="A108" s="22">
        <v>106</v>
      </c>
      <c r="B108" s="23" t="s">
        <v>132</v>
      </c>
      <c r="C108" s="33" t="s">
        <v>133</v>
      </c>
      <c r="D108" s="24" t="s">
        <v>16</v>
      </c>
      <c r="E108" s="41" t="s">
        <v>649</v>
      </c>
      <c r="F108" s="70"/>
      <c r="G108" s="70">
        <v>1</v>
      </c>
      <c r="H108" s="70"/>
      <c r="I108" s="182"/>
      <c r="J108" s="182"/>
      <c r="K108" s="41">
        <v>1</v>
      </c>
      <c r="L108" s="41"/>
      <c r="M108" s="41"/>
      <c r="N108" s="41"/>
      <c r="O108" s="41"/>
      <c r="P108" s="41"/>
      <c r="Q108" s="41">
        <v>1</v>
      </c>
      <c r="R108" s="41"/>
    </row>
    <row r="109" spans="1:18">
      <c r="A109" s="22">
        <v>107</v>
      </c>
      <c r="B109" s="23" t="s">
        <v>132</v>
      </c>
      <c r="C109" s="33" t="s">
        <v>133</v>
      </c>
      <c r="D109" s="24" t="s">
        <v>17</v>
      </c>
      <c r="E109" s="41" t="s">
        <v>650</v>
      </c>
      <c r="F109" s="70">
        <v>1</v>
      </c>
      <c r="G109" s="70"/>
      <c r="H109" s="70">
        <v>1</v>
      </c>
      <c r="I109" s="182"/>
      <c r="J109" s="182"/>
      <c r="K109" s="41"/>
      <c r="L109" s="41">
        <v>1</v>
      </c>
      <c r="M109" s="41"/>
      <c r="N109" s="41"/>
      <c r="O109" s="41"/>
      <c r="P109" s="41"/>
      <c r="Q109" s="41">
        <v>1</v>
      </c>
      <c r="R109" s="41">
        <v>1</v>
      </c>
    </row>
    <row r="110" spans="1:18">
      <c r="A110" s="22">
        <v>108</v>
      </c>
      <c r="B110" s="23" t="s">
        <v>132</v>
      </c>
      <c r="C110" s="33" t="s">
        <v>134</v>
      </c>
      <c r="D110" s="24" t="s">
        <v>17</v>
      </c>
      <c r="E110" s="41" t="s">
        <v>651</v>
      </c>
      <c r="F110" s="70"/>
      <c r="G110" s="70"/>
      <c r="H110" s="70"/>
      <c r="I110" s="182"/>
      <c r="J110" s="182"/>
      <c r="K110" s="41"/>
      <c r="L110" s="41"/>
      <c r="M110" s="41"/>
      <c r="N110" s="41"/>
      <c r="O110" s="41"/>
      <c r="P110" s="41"/>
      <c r="Q110" s="181">
        <v>1</v>
      </c>
      <c r="R110" s="181"/>
    </row>
    <row r="111" spans="1:18">
      <c r="A111" s="22">
        <v>109</v>
      </c>
      <c r="B111" s="23" t="s">
        <v>132</v>
      </c>
      <c r="C111" s="33" t="s">
        <v>135</v>
      </c>
      <c r="D111" s="24" t="s">
        <v>17</v>
      </c>
      <c r="E111" s="41" t="s">
        <v>652</v>
      </c>
      <c r="F111" s="70">
        <v>2</v>
      </c>
      <c r="G111" s="70"/>
      <c r="H111" s="70"/>
      <c r="I111" s="182"/>
      <c r="J111" s="182"/>
      <c r="K111" s="41"/>
      <c r="L111" s="41"/>
      <c r="M111" s="41"/>
      <c r="N111" s="41">
        <v>1</v>
      </c>
      <c r="O111" s="41"/>
      <c r="P111" s="41"/>
      <c r="Q111" s="41"/>
      <c r="R111" s="41"/>
    </row>
    <row r="112" spans="1:18">
      <c r="A112" s="22">
        <v>110</v>
      </c>
      <c r="B112" s="23" t="s">
        <v>132</v>
      </c>
      <c r="C112" s="33" t="s">
        <v>136</v>
      </c>
      <c r="D112" s="24" t="s">
        <v>17</v>
      </c>
      <c r="E112" s="41" t="s">
        <v>653</v>
      </c>
      <c r="F112" s="70">
        <v>2</v>
      </c>
      <c r="G112" s="70"/>
      <c r="H112" s="70"/>
      <c r="I112" s="182"/>
      <c r="J112" s="182"/>
      <c r="K112" s="41"/>
      <c r="L112" s="41"/>
      <c r="M112" s="41"/>
      <c r="N112" s="41"/>
      <c r="O112" s="41"/>
      <c r="P112" s="41"/>
      <c r="Q112" s="41">
        <v>5</v>
      </c>
      <c r="R112" s="41">
        <v>1</v>
      </c>
    </row>
    <row r="113" spans="1:18">
      <c r="A113" s="22">
        <v>111</v>
      </c>
      <c r="B113" s="23" t="s">
        <v>132</v>
      </c>
      <c r="C113" s="33" t="s">
        <v>137</v>
      </c>
      <c r="D113" s="24" t="s">
        <v>17</v>
      </c>
      <c r="E113" s="41" t="s">
        <v>654</v>
      </c>
      <c r="F113" s="70"/>
      <c r="G113" s="70"/>
      <c r="H113" s="70"/>
      <c r="I113" s="182"/>
      <c r="J113" s="182"/>
      <c r="K113" s="41"/>
      <c r="L113" s="41"/>
      <c r="M113" s="41"/>
      <c r="N113" s="41"/>
      <c r="O113" s="41"/>
      <c r="P113" s="41"/>
      <c r="Q113" s="41">
        <v>3</v>
      </c>
      <c r="R113" s="41"/>
    </row>
    <row r="114" spans="1:18">
      <c r="A114" s="22">
        <v>112</v>
      </c>
      <c r="B114" s="23" t="s">
        <v>132</v>
      </c>
      <c r="C114" s="33" t="s">
        <v>138</v>
      </c>
      <c r="D114" s="24" t="s">
        <v>17</v>
      </c>
      <c r="E114" s="41" t="s">
        <v>655</v>
      </c>
      <c r="F114" s="70"/>
      <c r="G114" s="70">
        <v>1</v>
      </c>
      <c r="H114" s="70"/>
      <c r="I114" s="182"/>
      <c r="J114" s="182"/>
      <c r="K114" s="41"/>
      <c r="L114" s="41"/>
      <c r="M114" s="41"/>
      <c r="N114" s="41"/>
      <c r="O114" s="41"/>
      <c r="P114" s="41"/>
      <c r="Q114" s="41">
        <v>2</v>
      </c>
      <c r="R114" s="41">
        <v>1</v>
      </c>
    </row>
    <row r="115" spans="1:18" ht="25.5">
      <c r="A115" s="22">
        <v>113</v>
      </c>
      <c r="B115" s="23" t="s">
        <v>132</v>
      </c>
      <c r="C115" s="33" t="s">
        <v>139</v>
      </c>
      <c r="D115" s="24" t="s">
        <v>17</v>
      </c>
      <c r="E115" s="41" t="s">
        <v>656</v>
      </c>
      <c r="F115" s="70"/>
      <c r="G115" s="70"/>
      <c r="H115" s="70"/>
      <c r="I115" s="182"/>
      <c r="J115" s="182"/>
      <c r="K115" s="41"/>
      <c r="L115" s="41"/>
      <c r="M115" s="41"/>
      <c r="N115" s="41"/>
      <c r="O115" s="41"/>
      <c r="P115" s="41"/>
      <c r="Q115" s="41">
        <v>1</v>
      </c>
      <c r="R115" s="41">
        <v>1</v>
      </c>
    </row>
    <row r="116" spans="1:18">
      <c r="A116" s="22">
        <v>114</v>
      </c>
      <c r="B116" s="23" t="s">
        <v>132</v>
      </c>
      <c r="C116" s="33" t="s">
        <v>140</v>
      </c>
      <c r="D116" s="24" t="s">
        <v>17</v>
      </c>
      <c r="E116" s="41" t="s">
        <v>657</v>
      </c>
      <c r="F116" s="70">
        <v>2</v>
      </c>
      <c r="G116" s="70"/>
      <c r="H116" s="70"/>
      <c r="I116" s="182"/>
      <c r="J116" s="182"/>
      <c r="K116" s="41"/>
      <c r="L116" s="41"/>
      <c r="M116" s="41"/>
      <c r="N116" s="41"/>
      <c r="O116" s="41"/>
      <c r="P116" s="41"/>
      <c r="Q116" s="41">
        <v>3</v>
      </c>
      <c r="R116" s="41"/>
    </row>
    <row r="117" spans="1:18">
      <c r="A117" s="22">
        <v>115</v>
      </c>
      <c r="B117" s="23" t="s">
        <v>141</v>
      </c>
      <c r="C117" s="33" t="s">
        <v>142</v>
      </c>
      <c r="D117" s="24" t="s">
        <v>17</v>
      </c>
      <c r="E117" s="41" t="s">
        <v>658</v>
      </c>
      <c r="F117" s="70"/>
      <c r="G117" s="70"/>
      <c r="H117" s="70"/>
      <c r="I117" s="182"/>
      <c r="J117" s="182"/>
      <c r="K117" s="41"/>
      <c r="L117" s="41"/>
      <c r="M117" s="41"/>
      <c r="N117" s="41">
        <v>1</v>
      </c>
      <c r="O117" s="41"/>
      <c r="P117" s="41"/>
      <c r="Q117" s="41">
        <v>1</v>
      </c>
      <c r="R117" s="41"/>
    </row>
    <row r="118" spans="1:18">
      <c r="A118" s="22">
        <v>116</v>
      </c>
      <c r="B118" s="23" t="s">
        <v>141</v>
      </c>
      <c r="C118" s="33" t="s">
        <v>143</v>
      </c>
      <c r="D118" s="24" t="s">
        <v>17</v>
      </c>
      <c r="E118" s="41" t="s">
        <v>659</v>
      </c>
      <c r="F118" s="70">
        <v>1</v>
      </c>
      <c r="G118" s="70"/>
      <c r="H118" s="70"/>
      <c r="I118" s="182"/>
      <c r="J118" s="182"/>
      <c r="K118" s="41"/>
      <c r="L118" s="41"/>
      <c r="M118" s="41"/>
      <c r="N118" s="41">
        <v>1</v>
      </c>
      <c r="O118" s="41"/>
      <c r="P118" s="41"/>
      <c r="Q118" s="41">
        <v>4</v>
      </c>
      <c r="R118" s="41"/>
    </row>
    <row r="119" spans="1:18">
      <c r="A119" s="22">
        <v>117</v>
      </c>
      <c r="B119" s="23" t="s">
        <v>141</v>
      </c>
      <c r="C119" s="33" t="s">
        <v>144</v>
      </c>
      <c r="D119" s="24" t="s">
        <v>17</v>
      </c>
      <c r="E119" s="41" t="s">
        <v>660</v>
      </c>
      <c r="F119" s="70"/>
      <c r="G119" s="70"/>
      <c r="H119" s="70"/>
      <c r="I119" s="182"/>
      <c r="J119" s="182"/>
      <c r="K119" s="41"/>
      <c r="L119" s="41"/>
      <c r="M119" s="41"/>
      <c r="N119" s="41">
        <v>1</v>
      </c>
      <c r="O119" s="41"/>
      <c r="P119" s="41"/>
      <c r="Q119" s="41">
        <v>1</v>
      </c>
      <c r="R119" s="41"/>
    </row>
    <row r="120" spans="1:18">
      <c r="A120" s="22">
        <v>118</v>
      </c>
      <c r="B120" s="23" t="s">
        <v>141</v>
      </c>
      <c r="C120" s="33" t="s">
        <v>145</v>
      </c>
      <c r="D120" s="24" t="s">
        <v>17</v>
      </c>
      <c r="E120" s="41" t="s">
        <v>661</v>
      </c>
      <c r="F120" s="70"/>
      <c r="G120" s="70"/>
      <c r="H120" s="70"/>
      <c r="I120" s="182"/>
      <c r="J120" s="182"/>
      <c r="K120" s="41"/>
      <c r="L120" s="41"/>
      <c r="M120" s="41"/>
      <c r="N120" s="41">
        <v>1</v>
      </c>
      <c r="O120" s="41"/>
      <c r="P120" s="41"/>
      <c r="Q120" s="41">
        <v>3</v>
      </c>
      <c r="R120" s="41"/>
    </row>
    <row r="121" spans="1:18">
      <c r="A121" s="22">
        <v>119</v>
      </c>
      <c r="B121" s="23" t="s">
        <v>141</v>
      </c>
      <c r="C121" s="33" t="s">
        <v>146</v>
      </c>
      <c r="D121" s="24" t="s">
        <v>17</v>
      </c>
      <c r="E121" s="41" t="s">
        <v>662</v>
      </c>
      <c r="F121" s="70"/>
      <c r="G121" s="70"/>
      <c r="H121" s="70"/>
      <c r="I121" s="182"/>
      <c r="J121" s="182"/>
      <c r="K121" s="41"/>
      <c r="L121" s="41"/>
      <c r="M121" s="41"/>
      <c r="N121" s="41">
        <v>1</v>
      </c>
      <c r="O121" s="41"/>
      <c r="P121" s="41"/>
      <c r="Q121" s="41">
        <v>4</v>
      </c>
      <c r="R121" s="41"/>
    </row>
    <row r="122" spans="1:18" ht="25.5">
      <c r="A122" s="22">
        <v>120</v>
      </c>
      <c r="B122" s="23" t="s">
        <v>141</v>
      </c>
      <c r="C122" s="33" t="s">
        <v>147</v>
      </c>
      <c r="D122" s="24" t="s">
        <v>31</v>
      </c>
      <c r="E122" s="41" t="s">
        <v>663</v>
      </c>
      <c r="F122" s="70">
        <v>2</v>
      </c>
      <c r="G122" s="70">
        <v>1</v>
      </c>
      <c r="H122" s="70"/>
      <c r="I122" s="182"/>
      <c r="J122" s="182"/>
      <c r="K122" s="41">
        <v>1</v>
      </c>
      <c r="L122" s="41">
        <v>1</v>
      </c>
      <c r="M122" s="41"/>
      <c r="N122" s="41"/>
      <c r="O122" s="41">
        <v>1</v>
      </c>
      <c r="P122" s="41">
        <v>1</v>
      </c>
      <c r="Q122" s="41">
        <v>5</v>
      </c>
      <c r="R122" s="41">
        <v>1</v>
      </c>
    </row>
    <row r="123" spans="1:18">
      <c r="A123" s="22">
        <v>121</v>
      </c>
      <c r="B123" s="23" t="s">
        <v>148</v>
      </c>
      <c r="C123" s="33" t="s">
        <v>149</v>
      </c>
      <c r="D123" s="24" t="s">
        <v>17</v>
      </c>
      <c r="E123" s="41" t="s">
        <v>664</v>
      </c>
      <c r="F123" s="70"/>
      <c r="G123" s="70"/>
      <c r="H123" s="70"/>
      <c r="I123" s="182"/>
      <c r="J123" s="182"/>
      <c r="K123" s="41"/>
      <c r="L123" s="41"/>
      <c r="M123" s="41"/>
      <c r="N123" s="41"/>
      <c r="O123" s="41"/>
      <c r="P123" s="41"/>
      <c r="Q123" s="41">
        <v>1</v>
      </c>
      <c r="R123" s="41"/>
    </row>
    <row r="124" spans="1:18">
      <c r="A124" s="22">
        <v>122</v>
      </c>
      <c r="B124" s="23" t="s">
        <v>148</v>
      </c>
      <c r="C124" s="33" t="s">
        <v>150</v>
      </c>
      <c r="D124" s="24" t="s">
        <v>17</v>
      </c>
      <c r="E124" s="41" t="s">
        <v>665</v>
      </c>
      <c r="F124" s="70">
        <v>1</v>
      </c>
      <c r="G124" s="70">
        <v>1</v>
      </c>
      <c r="H124" s="70"/>
      <c r="I124" s="182"/>
      <c r="J124" s="182"/>
      <c r="K124" s="41"/>
      <c r="L124" s="41"/>
      <c r="M124" s="41"/>
      <c r="N124" s="41"/>
      <c r="O124" s="41"/>
      <c r="P124" s="41"/>
      <c r="Q124" s="41">
        <v>4</v>
      </c>
      <c r="R124" s="41"/>
    </row>
    <row r="125" spans="1:18">
      <c r="A125" s="22">
        <v>123</v>
      </c>
      <c r="B125" s="23" t="s">
        <v>148</v>
      </c>
      <c r="C125" s="33" t="s">
        <v>151</v>
      </c>
      <c r="D125" s="24" t="s">
        <v>17</v>
      </c>
      <c r="E125" s="41" t="s">
        <v>666</v>
      </c>
      <c r="F125" s="70"/>
      <c r="G125" s="70"/>
      <c r="H125" s="70"/>
      <c r="I125" s="182"/>
      <c r="J125" s="182"/>
      <c r="K125" s="41"/>
      <c r="L125" s="41"/>
      <c r="M125" s="41"/>
      <c r="N125" s="41"/>
      <c r="O125" s="41"/>
      <c r="P125" s="41">
        <v>1</v>
      </c>
      <c r="Q125" s="41">
        <v>14</v>
      </c>
      <c r="R125" s="41"/>
    </row>
    <row r="126" spans="1:18">
      <c r="A126" s="22">
        <v>124</v>
      </c>
      <c r="B126" s="23" t="s">
        <v>148</v>
      </c>
      <c r="C126" s="33" t="s">
        <v>152</v>
      </c>
      <c r="D126" s="24" t="s">
        <v>17</v>
      </c>
      <c r="E126" s="41" t="s">
        <v>667</v>
      </c>
      <c r="F126" s="70"/>
      <c r="G126" s="70"/>
      <c r="H126" s="70"/>
      <c r="I126" s="182"/>
      <c r="J126" s="182"/>
      <c r="K126" s="41"/>
      <c r="L126" s="41"/>
      <c r="M126" s="41"/>
      <c r="N126" s="41"/>
      <c r="O126" s="41"/>
      <c r="P126" s="41"/>
      <c r="Q126" s="41"/>
      <c r="R126" s="41"/>
    </row>
    <row r="127" spans="1:18">
      <c r="A127" s="22">
        <v>125</v>
      </c>
      <c r="B127" s="23" t="s">
        <v>148</v>
      </c>
      <c r="C127" s="33" t="s">
        <v>153</v>
      </c>
      <c r="D127" s="24" t="s">
        <v>16</v>
      </c>
      <c r="E127" s="41" t="s">
        <v>668</v>
      </c>
      <c r="F127" s="70"/>
      <c r="G127" s="70">
        <v>2</v>
      </c>
      <c r="H127" s="70"/>
      <c r="I127" s="182"/>
      <c r="J127" s="182"/>
      <c r="K127" s="41"/>
      <c r="L127" s="41">
        <v>1</v>
      </c>
      <c r="M127" s="41"/>
      <c r="N127" s="41"/>
      <c r="O127" s="41">
        <v>1</v>
      </c>
      <c r="P127" s="41"/>
      <c r="Q127" s="41">
        <v>3</v>
      </c>
      <c r="R127" s="41">
        <v>1</v>
      </c>
    </row>
    <row r="128" spans="1:18">
      <c r="A128" s="22">
        <v>126</v>
      </c>
      <c r="B128" s="23" t="s">
        <v>154</v>
      </c>
      <c r="C128" s="33" t="s">
        <v>155</v>
      </c>
      <c r="D128" s="24" t="s">
        <v>17</v>
      </c>
      <c r="E128" s="41" t="s">
        <v>669</v>
      </c>
      <c r="F128" s="70"/>
      <c r="G128" s="70">
        <v>1</v>
      </c>
      <c r="H128" s="70"/>
      <c r="I128" s="182"/>
      <c r="J128" s="182"/>
      <c r="K128" s="41"/>
      <c r="L128" s="41"/>
      <c r="M128" s="41"/>
      <c r="N128" s="41"/>
      <c r="O128" s="41"/>
      <c r="P128" s="41"/>
      <c r="Q128" s="41">
        <v>1</v>
      </c>
      <c r="R128" s="41">
        <v>1</v>
      </c>
    </row>
    <row r="129" spans="1:18">
      <c r="A129" s="22">
        <v>127</v>
      </c>
      <c r="B129" s="23" t="s">
        <v>154</v>
      </c>
      <c r="C129" s="33" t="s">
        <v>156</v>
      </c>
      <c r="D129" s="24" t="s">
        <v>17</v>
      </c>
      <c r="E129" s="41" t="s">
        <v>670</v>
      </c>
      <c r="F129" s="70">
        <v>1</v>
      </c>
      <c r="G129" s="70"/>
      <c r="H129" s="70"/>
      <c r="I129" s="182"/>
      <c r="J129" s="182"/>
      <c r="K129" s="41"/>
      <c r="L129" s="41"/>
      <c r="M129" s="41"/>
      <c r="N129" s="41"/>
      <c r="O129" s="41"/>
      <c r="P129" s="41"/>
      <c r="Q129" s="41">
        <v>1</v>
      </c>
      <c r="R129" s="41"/>
    </row>
    <row r="130" spans="1:18" ht="25.5">
      <c r="A130" s="22">
        <v>128</v>
      </c>
      <c r="B130" s="23" t="s">
        <v>154</v>
      </c>
      <c r="C130" s="33" t="s">
        <v>157</v>
      </c>
      <c r="D130" s="24" t="s">
        <v>31</v>
      </c>
      <c r="E130" s="41" t="s">
        <v>671</v>
      </c>
      <c r="F130" s="70"/>
      <c r="G130" s="70"/>
      <c r="H130" s="70"/>
      <c r="I130" s="182"/>
      <c r="J130" s="182"/>
      <c r="K130" s="41"/>
      <c r="L130" s="41"/>
      <c r="M130" s="41"/>
      <c r="N130" s="41"/>
      <c r="O130" s="41"/>
      <c r="P130" s="41"/>
      <c r="Q130" s="41">
        <v>4</v>
      </c>
      <c r="R130" s="41"/>
    </row>
    <row r="131" spans="1:18">
      <c r="A131" s="22">
        <v>129</v>
      </c>
      <c r="B131" s="23" t="s">
        <v>154</v>
      </c>
      <c r="C131" s="33" t="s">
        <v>158</v>
      </c>
      <c r="D131" s="24" t="s">
        <v>17</v>
      </c>
      <c r="E131" s="41" t="s">
        <v>672</v>
      </c>
      <c r="F131" s="70"/>
      <c r="G131" s="70"/>
      <c r="H131" s="70"/>
      <c r="I131" s="182"/>
      <c r="J131" s="182"/>
      <c r="K131" s="41"/>
      <c r="L131" s="41"/>
      <c r="M131" s="41"/>
      <c r="N131" s="41"/>
      <c r="O131" s="41"/>
      <c r="P131" s="41"/>
      <c r="Q131" s="41">
        <v>8</v>
      </c>
      <c r="R131" s="41">
        <v>1</v>
      </c>
    </row>
    <row r="132" spans="1:18" ht="25.5">
      <c r="A132" s="22">
        <v>130</v>
      </c>
      <c r="B132" s="23" t="s">
        <v>154</v>
      </c>
      <c r="C132" s="33" t="s">
        <v>159</v>
      </c>
      <c r="D132" s="24" t="s">
        <v>31</v>
      </c>
      <c r="E132" s="41" t="s">
        <v>673</v>
      </c>
      <c r="F132" s="70"/>
      <c r="G132" s="70"/>
      <c r="H132" s="70"/>
      <c r="I132" s="182"/>
      <c r="J132" s="182"/>
      <c r="K132" s="41"/>
      <c r="L132" s="41"/>
      <c r="M132" s="41"/>
      <c r="N132" s="41"/>
      <c r="O132" s="41"/>
      <c r="P132" s="41"/>
      <c r="Q132" s="41">
        <v>1</v>
      </c>
      <c r="R132" s="41"/>
    </row>
    <row r="133" spans="1:18" ht="14.25" customHeight="1">
      <c r="A133" s="22">
        <v>131</v>
      </c>
      <c r="B133" s="23" t="s">
        <v>154</v>
      </c>
      <c r="C133" s="33" t="s">
        <v>160</v>
      </c>
      <c r="D133" s="24" t="s">
        <v>17</v>
      </c>
      <c r="E133" s="41" t="s">
        <v>674</v>
      </c>
      <c r="F133" s="70">
        <v>2</v>
      </c>
      <c r="G133" s="70"/>
      <c r="H133" s="70"/>
      <c r="I133" s="182"/>
      <c r="J133" s="182"/>
      <c r="K133" s="41"/>
      <c r="L133" s="41"/>
      <c r="M133" s="41"/>
      <c r="N133" s="41"/>
      <c r="O133" s="41"/>
      <c r="P133" s="41"/>
      <c r="Q133" s="41"/>
      <c r="R133" s="41"/>
    </row>
    <row r="134" spans="1:18" ht="25.5">
      <c r="A134" s="22">
        <v>132</v>
      </c>
      <c r="B134" s="23" t="s">
        <v>154</v>
      </c>
      <c r="C134" s="33" t="s">
        <v>161</v>
      </c>
      <c r="D134" s="24" t="s">
        <v>31</v>
      </c>
      <c r="E134" s="41" t="s">
        <v>675</v>
      </c>
      <c r="F134" s="70">
        <v>1</v>
      </c>
      <c r="G134" s="70"/>
      <c r="H134" s="70"/>
      <c r="I134" s="182"/>
      <c r="J134" s="182"/>
      <c r="K134" s="41"/>
      <c r="L134" s="41"/>
      <c r="M134" s="41"/>
      <c r="N134" s="41"/>
      <c r="O134" s="41"/>
      <c r="P134" s="41"/>
      <c r="Q134" s="41"/>
      <c r="R134" s="41">
        <v>1</v>
      </c>
    </row>
    <row r="135" spans="1:18">
      <c r="A135" s="22">
        <v>133</v>
      </c>
      <c r="B135" s="23" t="s">
        <v>154</v>
      </c>
      <c r="C135" s="33" t="s">
        <v>162</v>
      </c>
      <c r="D135" s="24" t="s">
        <v>16</v>
      </c>
      <c r="E135" s="41" t="s">
        <v>676</v>
      </c>
      <c r="F135" s="70"/>
      <c r="G135" s="70">
        <v>1</v>
      </c>
      <c r="H135" s="70"/>
      <c r="I135" s="182"/>
      <c r="J135" s="182"/>
      <c r="K135" s="41"/>
      <c r="L135" s="41"/>
      <c r="M135" s="41"/>
      <c r="N135" s="41"/>
      <c r="O135" s="41"/>
      <c r="P135" s="41"/>
      <c r="Q135" s="41">
        <v>1</v>
      </c>
      <c r="R135" s="41">
        <v>1</v>
      </c>
    </row>
    <row r="136" spans="1:18">
      <c r="A136" s="22">
        <v>134</v>
      </c>
      <c r="B136" s="23" t="s">
        <v>154</v>
      </c>
      <c r="C136" s="33" t="s">
        <v>162</v>
      </c>
      <c r="D136" s="24" t="s">
        <v>17</v>
      </c>
      <c r="E136" s="41" t="s">
        <v>677</v>
      </c>
      <c r="F136" s="70"/>
      <c r="G136" s="70"/>
      <c r="H136" s="70"/>
      <c r="I136" s="182"/>
      <c r="J136" s="182"/>
      <c r="K136" s="41"/>
      <c r="L136" s="41"/>
      <c r="M136" s="41"/>
      <c r="N136" s="41"/>
      <c r="O136" s="41"/>
      <c r="P136" s="41"/>
      <c r="Q136" s="41"/>
      <c r="R136" s="41"/>
    </row>
    <row r="137" spans="1:18">
      <c r="A137" s="22">
        <v>135</v>
      </c>
      <c r="B137" s="23" t="s">
        <v>154</v>
      </c>
      <c r="C137" s="33" t="s">
        <v>163</v>
      </c>
      <c r="D137" s="24" t="s">
        <v>17</v>
      </c>
      <c r="E137" s="41" t="s">
        <v>678</v>
      </c>
      <c r="F137" s="70"/>
      <c r="G137" s="70"/>
      <c r="H137" s="70"/>
      <c r="I137" s="182"/>
      <c r="J137" s="182"/>
      <c r="K137" s="41"/>
      <c r="L137" s="41"/>
      <c r="M137" s="41"/>
      <c r="N137" s="41"/>
      <c r="O137" s="41"/>
      <c r="P137" s="41"/>
      <c r="Q137" s="41">
        <v>1</v>
      </c>
      <c r="R137" s="41"/>
    </row>
    <row r="138" spans="1:18" ht="25.5">
      <c r="A138" s="22">
        <v>136</v>
      </c>
      <c r="B138" s="23" t="s">
        <v>154</v>
      </c>
      <c r="C138" s="33" t="s">
        <v>164</v>
      </c>
      <c r="D138" s="24" t="s">
        <v>31</v>
      </c>
      <c r="E138" s="41" t="s">
        <v>679</v>
      </c>
      <c r="F138" s="70">
        <v>1</v>
      </c>
      <c r="G138" s="70"/>
      <c r="H138" s="70"/>
      <c r="I138" s="182"/>
      <c r="J138" s="182"/>
      <c r="K138" s="41"/>
      <c r="L138" s="41"/>
      <c r="M138" s="41"/>
      <c r="N138" s="41"/>
      <c r="O138" s="41"/>
      <c r="P138" s="41"/>
      <c r="Q138" s="41">
        <v>1</v>
      </c>
      <c r="R138" s="41">
        <v>1</v>
      </c>
    </row>
    <row r="139" spans="1:18" ht="25.5">
      <c r="A139" s="22">
        <v>137</v>
      </c>
      <c r="B139" s="23" t="s">
        <v>154</v>
      </c>
      <c r="C139" s="33" t="s">
        <v>165</v>
      </c>
      <c r="D139" s="24" t="s">
        <v>31</v>
      </c>
      <c r="E139" s="41" t="s">
        <v>680</v>
      </c>
      <c r="F139" s="70"/>
      <c r="G139" s="70"/>
      <c r="H139" s="70"/>
      <c r="I139" s="182"/>
      <c r="J139" s="182"/>
      <c r="K139" s="41"/>
      <c r="L139" s="41"/>
      <c r="M139" s="41"/>
      <c r="N139" s="41"/>
      <c r="O139" s="41"/>
      <c r="P139" s="41"/>
      <c r="Q139" s="41">
        <v>1</v>
      </c>
      <c r="R139" s="41"/>
    </row>
    <row r="140" spans="1:18">
      <c r="A140" s="22">
        <v>138</v>
      </c>
      <c r="B140" s="23" t="s">
        <v>154</v>
      </c>
      <c r="C140" s="33" t="s">
        <v>166</v>
      </c>
      <c r="D140" s="24" t="s">
        <v>17</v>
      </c>
      <c r="E140" s="41" t="s">
        <v>681</v>
      </c>
      <c r="F140" s="70">
        <v>2</v>
      </c>
      <c r="G140" s="70"/>
      <c r="H140" s="70"/>
      <c r="I140" s="182"/>
      <c r="J140" s="182"/>
      <c r="K140" s="41"/>
      <c r="L140" s="41"/>
      <c r="M140" s="41"/>
      <c r="N140" s="41">
        <v>1</v>
      </c>
      <c r="O140" s="41"/>
      <c r="P140" s="41"/>
      <c r="Q140" s="41">
        <v>2</v>
      </c>
      <c r="R140" s="41"/>
    </row>
    <row r="141" spans="1:18" ht="25.5">
      <c r="A141" s="22">
        <v>139</v>
      </c>
      <c r="B141" s="23" t="s">
        <v>167</v>
      </c>
      <c r="C141" s="33" t="s">
        <v>168</v>
      </c>
      <c r="D141" s="24" t="s">
        <v>31</v>
      </c>
      <c r="E141" s="41" t="s">
        <v>682</v>
      </c>
      <c r="F141" s="70">
        <v>1</v>
      </c>
      <c r="G141" s="70">
        <v>1</v>
      </c>
      <c r="H141" s="70"/>
      <c r="I141" s="182"/>
      <c r="J141" s="182"/>
      <c r="K141" s="41"/>
      <c r="L141" s="41"/>
      <c r="M141" s="41"/>
      <c r="N141" s="41"/>
      <c r="O141" s="41"/>
      <c r="P141" s="41">
        <v>1</v>
      </c>
      <c r="Q141" s="41">
        <v>3</v>
      </c>
      <c r="R141" s="41">
        <v>1</v>
      </c>
    </row>
    <row r="142" spans="1:18" ht="25.5">
      <c r="A142" s="22">
        <v>140</v>
      </c>
      <c r="B142" s="23" t="s">
        <v>167</v>
      </c>
      <c r="C142" s="33" t="s">
        <v>169</v>
      </c>
      <c r="D142" s="24" t="s">
        <v>31</v>
      </c>
      <c r="E142" s="41" t="s">
        <v>683</v>
      </c>
      <c r="F142" s="70"/>
      <c r="G142" s="70"/>
      <c r="H142" s="70"/>
      <c r="I142" s="182"/>
      <c r="J142" s="182"/>
      <c r="K142" s="41"/>
      <c r="L142" s="41"/>
      <c r="M142" s="41"/>
      <c r="N142" s="41">
        <v>1</v>
      </c>
      <c r="O142" s="41"/>
      <c r="P142" s="41"/>
      <c r="Q142" s="41"/>
      <c r="R142" s="41"/>
    </row>
    <row r="143" spans="1:18" ht="25.5">
      <c r="A143" s="22">
        <v>141</v>
      </c>
      <c r="B143" s="23" t="s">
        <v>167</v>
      </c>
      <c r="C143" s="33" t="s">
        <v>170</v>
      </c>
      <c r="D143" s="24" t="s">
        <v>31</v>
      </c>
      <c r="E143" s="41" t="s">
        <v>684</v>
      </c>
      <c r="F143" s="70"/>
      <c r="G143" s="70"/>
      <c r="H143" s="70"/>
      <c r="I143" s="182"/>
      <c r="J143" s="182"/>
      <c r="K143" s="41">
        <v>1</v>
      </c>
      <c r="L143" s="41"/>
      <c r="M143" s="41"/>
      <c r="N143" s="41"/>
      <c r="O143" s="41"/>
      <c r="P143" s="41"/>
      <c r="Q143" s="41">
        <v>4</v>
      </c>
      <c r="R143" s="41">
        <v>1</v>
      </c>
    </row>
    <row r="144" spans="1:18" ht="25.5">
      <c r="A144" s="22">
        <v>142</v>
      </c>
      <c r="B144" s="23" t="s">
        <v>167</v>
      </c>
      <c r="C144" s="33" t="s">
        <v>171</v>
      </c>
      <c r="D144" s="24" t="s">
        <v>31</v>
      </c>
      <c r="E144" s="41" t="s">
        <v>685</v>
      </c>
      <c r="F144" s="70">
        <v>1</v>
      </c>
      <c r="G144" s="70"/>
      <c r="H144" s="70"/>
      <c r="I144" s="182"/>
      <c r="J144" s="182"/>
      <c r="K144" s="41"/>
      <c r="L144" s="41"/>
      <c r="M144" s="41"/>
      <c r="N144" s="41"/>
      <c r="O144" s="41"/>
      <c r="P144" s="41"/>
      <c r="Q144" s="180"/>
      <c r="R144" s="180"/>
    </row>
    <row r="145" spans="1:18">
      <c r="A145" s="22">
        <v>143</v>
      </c>
      <c r="B145" s="46" t="s">
        <v>167</v>
      </c>
      <c r="C145" s="47" t="s">
        <v>111</v>
      </c>
      <c r="D145" s="24" t="s">
        <v>17</v>
      </c>
      <c r="E145" s="41" t="s">
        <v>686</v>
      </c>
      <c r="F145" s="70"/>
      <c r="G145" s="70"/>
      <c r="H145" s="70"/>
      <c r="I145" s="182"/>
      <c r="J145" s="182"/>
      <c r="K145" s="41"/>
      <c r="L145" s="41"/>
      <c r="M145" s="41"/>
      <c r="N145" s="41"/>
      <c r="O145" s="41"/>
      <c r="P145" s="41"/>
      <c r="Q145" s="180">
        <v>20</v>
      </c>
      <c r="R145" s="180"/>
    </row>
    <row r="146" spans="1:18" ht="25.5">
      <c r="A146" s="25">
        <v>144</v>
      </c>
      <c r="B146" s="26" t="s">
        <v>167</v>
      </c>
      <c r="C146" s="176" t="s">
        <v>172</v>
      </c>
      <c r="D146" s="24" t="s">
        <v>31</v>
      </c>
      <c r="E146" s="41" t="s">
        <v>687</v>
      </c>
      <c r="F146" s="70">
        <v>1</v>
      </c>
      <c r="G146" s="70">
        <v>1</v>
      </c>
      <c r="H146" s="70"/>
      <c r="I146" s="182"/>
      <c r="J146" s="182"/>
      <c r="K146" s="41">
        <v>1</v>
      </c>
      <c r="L146" s="41">
        <v>1</v>
      </c>
      <c r="M146" s="41"/>
      <c r="N146" s="41"/>
      <c r="O146" s="41"/>
      <c r="P146" s="41">
        <v>4</v>
      </c>
      <c r="Q146" s="180">
        <v>3</v>
      </c>
      <c r="R146" s="180">
        <v>1</v>
      </c>
    </row>
    <row r="147" spans="1:18">
      <c r="A147" s="124"/>
      <c r="B147" s="81"/>
      <c r="C147" s="81"/>
      <c r="D147" s="178"/>
      <c r="E147" s="84"/>
      <c r="F147" s="70"/>
      <c r="G147" s="70"/>
      <c r="H147" s="70"/>
      <c r="I147" s="182"/>
      <c r="J147" s="182"/>
      <c r="K147" s="182"/>
      <c r="L147" s="182"/>
      <c r="M147" s="70"/>
      <c r="N147" s="70"/>
      <c r="O147" s="70"/>
      <c r="P147" s="70"/>
      <c r="Q147" s="70"/>
      <c r="R147" s="40"/>
    </row>
    <row r="148" spans="1:18">
      <c r="A148" s="270" t="s">
        <v>173</v>
      </c>
      <c r="B148" s="271"/>
      <c r="C148" s="271"/>
      <c r="D148" s="272"/>
      <c r="E148" s="172"/>
      <c r="F148" s="185" t="s">
        <v>703</v>
      </c>
      <c r="G148" s="185">
        <v>48</v>
      </c>
      <c r="H148" s="185">
        <v>18</v>
      </c>
      <c r="I148" s="185">
        <v>4</v>
      </c>
      <c r="J148" s="185">
        <v>5</v>
      </c>
      <c r="K148" s="185">
        <v>24</v>
      </c>
      <c r="L148" s="185">
        <v>37</v>
      </c>
      <c r="M148" s="185">
        <v>3</v>
      </c>
      <c r="N148" s="185" t="s">
        <v>705</v>
      </c>
      <c r="O148" s="185">
        <v>9</v>
      </c>
      <c r="P148" s="185">
        <v>127</v>
      </c>
      <c r="Q148" s="185">
        <v>362</v>
      </c>
      <c r="R148" s="185">
        <v>49</v>
      </c>
    </row>
  </sheetData>
  <autoFilter ref="A2:R146">
    <sortState ref="A3:S146">
      <sortCondition ref="A2:A146"/>
    </sortState>
  </autoFilter>
  <mergeCells count="1">
    <mergeCell ref="A148:D14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154"/>
  <sheetViews>
    <sheetView topLeftCell="A96" workbookViewId="0">
      <selection activeCell="C99" sqref="C99"/>
    </sheetView>
  </sheetViews>
  <sheetFormatPr defaultRowHeight="15"/>
  <cols>
    <col min="2" max="2" width="16.28515625" customWidth="1"/>
    <col min="3" max="3" width="24.28515625" customWidth="1"/>
    <col min="4" max="4" width="19.42578125" customWidth="1"/>
    <col min="5" max="5" width="24.28515625" customWidth="1"/>
    <col min="6" max="6" width="29" customWidth="1"/>
  </cols>
  <sheetData>
    <row r="1" spans="1:6" ht="15.75" thickTop="1">
      <c r="A1" s="14" t="s">
        <v>0</v>
      </c>
      <c r="B1" s="15" t="s">
        <v>1</v>
      </c>
      <c r="C1" s="15" t="s">
        <v>2</v>
      </c>
      <c r="D1" s="15" t="s">
        <v>3</v>
      </c>
      <c r="E1" s="31" t="s">
        <v>213</v>
      </c>
      <c r="F1" s="32" t="s">
        <v>214</v>
      </c>
    </row>
    <row r="2" spans="1:6" ht="15.75" thickBot="1">
      <c r="A2" s="18" t="s">
        <v>177</v>
      </c>
      <c r="B2" s="19" t="s">
        <v>177</v>
      </c>
      <c r="C2" s="19" t="s">
        <v>177</v>
      </c>
      <c r="D2" s="38"/>
      <c r="E2" s="38"/>
      <c r="F2" s="40"/>
    </row>
    <row r="3" spans="1:6" ht="30" customHeight="1" thickTop="1">
      <c r="A3" s="2">
        <v>1</v>
      </c>
      <c r="B3" s="7" t="s">
        <v>14</v>
      </c>
      <c r="C3" s="7" t="s">
        <v>15</v>
      </c>
      <c r="D3" s="7" t="s">
        <v>16</v>
      </c>
      <c r="E3" s="4" t="s">
        <v>215</v>
      </c>
      <c r="F3" s="39" t="s">
        <v>216</v>
      </c>
    </row>
    <row r="4" spans="1:6" ht="38.25" customHeight="1">
      <c r="A4" s="224">
        <v>2</v>
      </c>
      <c r="B4" s="225" t="s">
        <v>14</v>
      </c>
      <c r="C4" s="225" t="s">
        <v>15</v>
      </c>
      <c r="D4" s="225" t="s">
        <v>17</v>
      </c>
      <c r="E4" s="226" t="s">
        <v>707</v>
      </c>
      <c r="F4" s="227" t="s">
        <v>218</v>
      </c>
    </row>
    <row r="5" spans="1:6" ht="31.5" customHeight="1">
      <c r="A5" s="2">
        <v>3</v>
      </c>
      <c r="B5" s="7" t="s">
        <v>14</v>
      </c>
      <c r="C5" s="7" t="s">
        <v>18</v>
      </c>
      <c r="D5" s="7" t="s">
        <v>17</v>
      </c>
      <c r="E5" s="4" t="s">
        <v>217</v>
      </c>
      <c r="F5" s="39" t="s">
        <v>708</v>
      </c>
    </row>
    <row r="6" spans="1:6" ht="30" customHeight="1">
      <c r="A6" s="2">
        <v>4</v>
      </c>
      <c r="B6" s="7" t="s">
        <v>14</v>
      </c>
      <c r="C6" s="7" t="s">
        <v>19</v>
      </c>
      <c r="D6" s="7" t="s">
        <v>16</v>
      </c>
      <c r="E6" s="4" t="s">
        <v>215</v>
      </c>
      <c r="F6" s="39" t="s">
        <v>219</v>
      </c>
    </row>
    <row r="7" spans="1:6" ht="27.75" customHeight="1">
      <c r="A7" s="2">
        <v>5</v>
      </c>
      <c r="B7" s="7" t="s">
        <v>14</v>
      </c>
      <c r="C7" s="7" t="s">
        <v>20</v>
      </c>
      <c r="D7" s="7" t="s">
        <v>17</v>
      </c>
      <c r="E7" s="4" t="s">
        <v>217</v>
      </c>
      <c r="F7" s="39" t="s">
        <v>220</v>
      </c>
    </row>
    <row r="8" spans="1:6" ht="26.25" customHeight="1">
      <c r="A8" s="2">
        <v>6</v>
      </c>
      <c r="B8" s="7" t="s">
        <v>14</v>
      </c>
      <c r="C8" s="7" t="s">
        <v>21</v>
      </c>
      <c r="D8" s="7" t="s">
        <v>16</v>
      </c>
      <c r="E8" s="4" t="s">
        <v>215</v>
      </c>
      <c r="F8" s="39" t="s">
        <v>221</v>
      </c>
    </row>
    <row r="9" spans="1:6" ht="26.25" customHeight="1">
      <c r="A9" s="2">
        <v>7</v>
      </c>
      <c r="B9" s="7" t="s">
        <v>14</v>
      </c>
      <c r="C9" s="7" t="s">
        <v>22</v>
      </c>
      <c r="D9" s="7" t="s">
        <v>17</v>
      </c>
      <c r="E9" s="4" t="s">
        <v>217</v>
      </c>
      <c r="F9" s="39" t="s">
        <v>222</v>
      </c>
    </row>
    <row r="10" spans="1:6" ht="27" customHeight="1">
      <c r="A10" s="2">
        <v>8</v>
      </c>
      <c r="B10" s="7" t="s">
        <v>14</v>
      </c>
      <c r="C10" s="7" t="s">
        <v>23</v>
      </c>
      <c r="D10" s="7" t="s">
        <v>17</v>
      </c>
      <c r="E10" s="4" t="s">
        <v>217</v>
      </c>
      <c r="F10" s="39" t="s">
        <v>223</v>
      </c>
    </row>
    <row r="11" spans="1:6" ht="27.75" customHeight="1">
      <c r="A11" s="2">
        <v>9</v>
      </c>
      <c r="B11" s="7" t="s">
        <v>14</v>
      </c>
      <c r="C11" s="7" t="s">
        <v>24</v>
      </c>
      <c r="D11" s="7" t="s">
        <v>17</v>
      </c>
      <c r="E11" s="4" t="s">
        <v>217</v>
      </c>
      <c r="F11" s="39" t="s">
        <v>224</v>
      </c>
    </row>
    <row r="12" spans="1:6" ht="27" customHeight="1">
      <c r="A12" s="2">
        <v>10</v>
      </c>
      <c r="B12" s="7" t="s">
        <v>25</v>
      </c>
      <c r="C12" s="7" t="s">
        <v>26</v>
      </c>
      <c r="D12" s="7" t="s">
        <v>17</v>
      </c>
      <c r="E12" s="4" t="s">
        <v>217</v>
      </c>
      <c r="F12" s="39" t="s">
        <v>225</v>
      </c>
    </row>
    <row r="13" spans="1:6" ht="27.75" customHeight="1">
      <c r="A13" s="2">
        <v>11</v>
      </c>
      <c r="B13" s="7" t="s">
        <v>25</v>
      </c>
      <c r="C13" s="7" t="s">
        <v>27</v>
      </c>
      <c r="D13" s="7" t="s">
        <v>17</v>
      </c>
      <c r="E13" s="4" t="s">
        <v>226</v>
      </c>
      <c r="F13" s="39" t="s">
        <v>227</v>
      </c>
    </row>
    <row r="14" spans="1:6" ht="28.5" customHeight="1">
      <c r="A14" s="219">
        <v>12</v>
      </c>
      <c r="B14" s="220" t="s">
        <v>25</v>
      </c>
      <c r="C14" s="220" t="s">
        <v>28</v>
      </c>
      <c r="D14" s="220" t="s">
        <v>16</v>
      </c>
      <c r="E14" s="221" t="s">
        <v>709</v>
      </c>
      <c r="F14" s="223" t="s">
        <v>710</v>
      </c>
    </row>
    <row r="15" spans="1:6" ht="27.75" customHeight="1">
      <c r="A15" s="224">
        <v>13</v>
      </c>
      <c r="B15" s="225" t="s">
        <v>25</v>
      </c>
      <c r="C15" s="225" t="s">
        <v>28</v>
      </c>
      <c r="D15" s="225" t="s">
        <v>17</v>
      </c>
      <c r="E15" s="226" t="s">
        <v>711</v>
      </c>
      <c r="F15" s="227" t="s">
        <v>228</v>
      </c>
    </row>
    <row r="16" spans="1:6" ht="28.5" customHeight="1">
      <c r="A16" s="2">
        <v>14</v>
      </c>
      <c r="B16" s="7" t="s">
        <v>25</v>
      </c>
      <c r="C16" s="7" t="s">
        <v>29</v>
      </c>
      <c r="D16" s="7" t="s">
        <v>17</v>
      </c>
      <c r="E16" s="4" t="s">
        <v>217</v>
      </c>
      <c r="F16" s="39" t="s">
        <v>229</v>
      </c>
    </row>
    <row r="17" spans="1:6" ht="33" customHeight="1">
      <c r="A17" s="2">
        <v>15</v>
      </c>
      <c r="B17" s="7" t="s">
        <v>25</v>
      </c>
      <c r="C17" s="7" t="s">
        <v>30</v>
      </c>
      <c r="D17" s="7" t="s">
        <v>31</v>
      </c>
      <c r="E17" s="4" t="s">
        <v>226</v>
      </c>
      <c r="F17" s="39" t="s">
        <v>230</v>
      </c>
    </row>
    <row r="18" spans="1:6" ht="29.25" customHeight="1">
      <c r="A18" s="2">
        <v>16</v>
      </c>
      <c r="B18" s="7" t="s">
        <v>25</v>
      </c>
      <c r="C18" s="7" t="s">
        <v>32</v>
      </c>
      <c r="D18" s="7" t="s">
        <v>31</v>
      </c>
      <c r="E18" s="4" t="s">
        <v>231</v>
      </c>
      <c r="F18" s="39" t="s">
        <v>232</v>
      </c>
    </row>
    <row r="19" spans="1:6" ht="28.5" customHeight="1">
      <c r="A19" s="2">
        <v>17</v>
      </c>
      <c r="B19" s="7" t="s">
        <v>25</v>
      </c>
      <c r="C19" s="7" t="s">
        <v>33</v>
      </c>
      <c r="D19" s="7" t="s">
        <v>17</v>
      </c>
      <c r="E19" s="4" t="s">
        <v>226</v>
      </c>
      <c r="F19" s="39" t="s">
        <v>712</v>
      </c>
    </row>
    <row r="20" spans="1:6" ht="28.5" customHeight="1">
      <c r="A20" s="2">
        <v>18</v>
      </c>
      <c r="B20" s="7" t="s">
        <v>25</v>
      </c>
      <c r="C20" s="7" t="s">
        <v>34</v>
      </c>
      <c r="D20" s="7" t="s">
        <v>17</v>
      </c>
      <c r="E20" s="4" t="s">
        <v>217</v>
      </c>
      <c r="F20" s="39" t="s">
        <v>233</v>
      </c>
    </row>
    <row r="21" spans="1:6" ht="28.5" customHeight="1">
      <c r="A21" s="2">
        <v>19</v>
      </c>
      <c r="B21" s="7" t="s">
        <v>25</v>
      </c>
      <c r="C21" s="7" t="s">
        <v>35</v>
      </c>
      <c r="D21" s="7" t="s">
        <v>17</v>
      </c>
      <c r="E21" s="4" t="s">
        <v>217</v>
      </c>
      <c r="F21" s="39" t="s">
        <v>439</v>
      </c>
    </row>
    <row r="22" spans="1:6" ht="27" customHeight="1">
      <c r="A22" s="2">
        <v>20</v>
      </c>
      <c r="B22" s="7" t="s">
        <v>36</v>
      </c>
      <c r="C22" s="7" t="s">
        <v>37</v>
      </c>
      <c r="D22" s="7" t="s">
        <v>17</v>
      </c>
      <c r="E22" s="4" t="s">
        <v>217</v>
      </c>
      <c r="F22" s="88" t="s">
        <v>234</v>
      </c>
    </row>
    <row r="23" spans="1:6" ht="38.25">
      <c r="A23" s="2">
        <v>21</v>
      </c>
      <c r="B23" s="7" t="s">
        <v>36</v>
      </c>
      <c r="C23" s="7" t="s">
        <v>38</v>
      </c>
      <c r="D23" s="7" t="s">
        <v>17</v>
      </c>
      <c r="E23" s="4" t="s">
        <v>217</v>
      </c>
      <c r="F23" s="88" t="s">
        <v>440</v>
      </c>
    </row>
    <row r="24" spans="1:6" ht="28.5" customHeight="1">
      <c r="A24" s="2">
        <v>22</v>
      </c>
      <c r="B24" s="7" t="s">
        <v>36</v>
      </c>
      <c r="C24" s="7" t="s">
        <v>39</v>
      </c>
      <c r="D24" s="7" t="s">
        <v>17</v>
      </c>
      <c r="E24" s="4" t="s">
        <v>217</v>
      </c>
      <c r="F24" s="88" t="s">
        <v>235</v>
      </c>
    </row>
    <row r="25" spans="1:6" ht="27.75" customHeight="1">
      <c r="A25" s="2">
        <v>23</v>
      </c>
      <c r="B25" s="7" t="s">
        <v>36</v>
      </c>
      <c r="C25" s="7" t="s">
        <v>40</v>
      </c>
      <c r="D25" s="7" t="s">
        <v>31</v>
      </c>
      <c r="E25" s="4" t="s">
        <v>231</v>
      </c>
      <c r="F25" s="88" t="s">
        <v>236</v>
      </c>
    </row>
    <row r="26" spans="1:6" ht="27.75" customHeight="1">
      <c r="A26" s="2">
        <v>24</v>
      </c>
      <c r="B26" s="7" t="s">
        <v>36</v>
      </c>
      <c r="C26" s="7" t="s">
        <v>41</v>
      </c>
      <c r="D26" s="7" t="s">
        <v>17</v>
      </c>
      <c r="E26" s="4" t="s">
        <v>217</v>
      </c>
      <c r="F26" s="88" t="s">
        <v>237</v>
      </c>
    </row>
    <row r="27" spans="1:6" ht="27.75" customHeight="1">
      <c r="A27" s="2">
        <v>25</v>
      </c>
      <c r="B27" s="7" t="s">
        <v>36</v>
      </c>
      <c r="C27" s="7" t="s">
        <v>42</v>
      </c>
      <c r="D27" s="7" t="s">
        <v>17</v>
      </c>
      <c r="E27" s="4" t="s">
        <v>217</v>
      </c>
      <c r="F27" s="88" t="s">
        <v>518</v>
      </c>
    </row>
    <row r="28" spans="1:6" ht="29.25" customHeight="1">
      <c r="A28" s="2">
        <v>26</v>
      </c>
      <c r="B28" s="7" t="s">
        <v>36</v>
      </c>
      <c r="C28" s="7" t="s">
        <v>43</v>
      </c>
      <c r="D28" s="7" t="s">
        <v>17</v>
      </c>
      <c r="E28" s="4" t="s">
        <v>217</v>
      </c>
      <c r="F28" s="88" t="s">
        <v>238</v>
      </c>
    </row>
    <row r="29" spans="1:6" ht="27.75" customHeight="1">
      <c r="A29" s="219">
        <v>27</v>
      </c>
      <c r="B29" s="220" t="s">
        <v>36</v>
      </c>
      <c r="C29" s="220" t="s">
        <v>44</v>
      </c>
      <c r="D29" s="220" t="s">
        <v>31</v>
      </c>
      <c r="E29" s="221" t="s">
        <v>519</v>
      </c>
      <c r="F29" s="222" t="s">
        <v>441</v>
      </c>
    </row>
    <row r="30" spans="1:6" ht="30" customHeight="1">
      <c r="A30" s="224">
        <v>28</v>
      </c>
      <c r="B30" s="225" t="s">
        <v>45</v>
      </c>
      <c r="C30" s="225" t="s">
        <v>46</v>
      </c>
      <c r="D30" s="225" t="s">
        <v>16</v>
      </c>
      <c r="E30" s="226" t="s">
        <v>713</v>
      </c>
      <c r="F30" s="228" t="s">
        <v>239</v>
      </c>
    </row>
    <row r="31" spans="1:6" ht="30" customHeight="1">
      <c r="A31" s="2">
        <v>29</v>
      </c>
      <c r="B31" s="7" t="s">
        <v>45</v>
      </c>
      <c r="C31" s="7" t="s">
        <v>46</v>
      </c>
      <c r="D31" s="7" t="s">
        <v>17</v>
      </c>
      <c r="E31" s="4" t="s">
        <v>217</v>
      </c>
      <c r="F31" s="88" t="s">
        <v>442</v>
      </c>
    </row>
    <row r="32" spans="1:6" ht="28.5" customHeight="1">
      <c r="A32" s="2">
        <v>30</v>
      </c>
      <c r="B32" s="7" t="s">
        <v>45</v>
      </c>
      <c r="C32" s="7" t="s">
        <v>47</v>
      </c>
      <c r="D32" s="7" t="s">
        <v>17</v>
      </c>
      <c r="E32" s="4" t="s">
        <v>217</v>
      </c>
      <c r="F32" s="88" t="s">
        <v>443</v>
      </c>
    </row>
    <row r="33" spans="1:6" ht="29.25" customHeight="1">
      <c r="A33" s="219">
        <v>31</v>
      </c>
      <c r="B33" s="220" t="s">
        <v>45</v>
      </c>
      <c r="C33" s="220" t="s">
        <v>48</v>
      </c>
      <c r="D33" s="220" t="s">
        <v>17</v>
      </c>
      <c r="E33" s="221" t="s">
        <v>519</v>
      </c>
      <c r="F33" s="222" t="s">
        <v>240</v>
      </c>
    </row>
    <row r="34" spans="1:6" ht="27.75" customHeight="1">
      <c r="A34" s="2">
        <v>32</v>
      </c>
      <c r="B34" s="7" t="s">
        <v>45</v>
      </c>
      <c r="C34" s="7" t="s">
        <v>49</v>
      </c>
      <c r="D34" s="7" t="s">
        <v>17</v>
      </c>
      <c r="E34" s="4" t="s">
        <v>217</v>
      </c>
      <c r="F34" s="88" t="s">
        <v>520</v>
      </c>
    </row>
    <row r="35" spans="1:6" ht="27" customHeight="1">
      <c r="A35" s="2">
        <v>33</v>
      </c>
      <c r="B35" s="7" t="s">
        <v>45</v>
      </c>
      <c r="C35" s="7" t="s">
        <v>50</v>
      </c>
      <c r="D35" s="7" t="s">
        <v>17</v>
      </c>
      <c r="E35" s="4" t="s">
        <v>217</v>
      </c>
      <c r="F35" s="88" t="s">
        <v>241</v>
      </c>
    </row>
    <row r="36" spans="1:6" ht="27.75" customHeight="1">
      <c r="A36" s="2">
        <v>34</v>
      </c>
      <c r="B36" s="7" t="s">
        <v>45</v>
      </c>
      <c r="C36" s="7" t="s">
        <v>51</v>
      </c>
      <c r="D36" s="7" t="s">
        <v>17</v>
      </c>
      <c r="E36" s="4" t="s">
        <v>217</v>
      </c>
      <c r="F36" s="88" t="s">
        <v>242</v>
      </c>
    </row>
    <row r="37" spans="1:6" ht="27" customHeight="1">
      <c r="A37" s="2">
        <v>35</v>
      </c>
      <c r="B37" s="7" t="s">
        <v>52</v>
      </c>
      <c r="C37" s="7" t="s">
        <v>53</v>
      </c>
      <c r="D37" s="7" t="s">
        <v>17</v>
      </c>
      <c r="E37" s="4" t="s">
        <v>217</v>
      </c>
      <c r="F37" s="88" t="s">
        <v>243</v>
      </c>
    </row>
    <row r="38" spans="1:6" ht="27.75" customHeight="1">
      <c r="A38" s="2">
        <v>36</v>
      </c>
      <c r="B38" s="7" t="s">
        <v>52</v>
      </c>
      <c r="C38" s="7" t="s">
        <v>54</v>
      </c>
      <c r="D38" s="7" t="s">
        <v>16</v>
      </c>
      <c r="E38" s="4" t="s">
        <v>244</v>
      </c>
      <c r="F38" s="88" t="s">
        <v>245</v>
      </c>
    </row>
    <row r="39" spans="1:6" ht="27.75" customHeight="1">
      <c r="A39" s="219">
        <v>37</v>
      </c>
      <c r="B39" s="220" t="s">
        <v>52</v>
      </c>
      <c r="C39" s="220" t="s">
        <v>54</v>
      </c>
      <c r="D39" s="220" t="s">
        <v>17</v>
      </c>
      <c r="E39" s="221" t="s">
        <v>519</v>
      </c>
      <c r="F39" s="222" t="s">
        <v>714</v>
      </c>
    </row>
    <row r="40" spans="1:6" ht="29.25" customHeight="1">
      <c r="A40" s="2">
        <v>38</v>
      </c>
      <c r="B40" s="7" t="s">
        <v>52</v>
      </c>
      <c r="C40" s="7" t="s">
        <v>55</v>
      </c>
      <c r="D40" s="7" t="s">
        <v>31</v>
      </c>
      <c r="E40" s="4" t="s">
        <v>246</v>
      </c>
      <c r="F40" s="88" t="s">
        <v>247</v>
      </c>
    </row>
    <row r="41" spans="1:6" ht="27.75" customHeight="1">
      <c r="A41" s="2">
        <v>39</v>
      </c>
      <c r="B41" s="7" t="s">
        <v>52</v>
      </c>
      <c r="C41" s="7" t="s">
        <v>56</v>
      </c>
      <c r="D41" s="7" t="s">
        <v>17</v>
      </c>
      <c r="E41" s="34" t="s">
        <v>226</v>
      </c>
      <c r="F41" s="89" t="s">
        <v>248</v>
      </c>
    </row>
    <row r="42" spans="1:6" ht="27" customHeight="1">
      <c r="A42" s="2">
        <v>40</v>
      </c>
      <c r="B42" s="7" t="s">
        <v>52</v>
      </c>
      <c r="C42" s="7" t="s">
        <v>57</v>
      </c>
      <c r="D42" s="7" t="s">
        <v>17</v>
      </c>
      <c r="E42" s="13" t="s">
        <v>217</v>
      </c>
      <c r="F42" s="88" t="s">
        <v>444</v>
      </c>
    </row>
    <row r="43" spans="1:6" ht="27.75" customHeight="1">
      <c r="A43" s="2">
        <v>41</v>
      </c>
      <c r="B43" s="7" t="s">
        <v>58</v>
      </c>
      <c r="C43" s="7" t="s">
        <v>59</v>
      </c>
      <c r="D43" s="7" t="s">
        <v>17</v>
      </c>
      <c r="E43" s="4" t="s">
        <v>217</v>
      </c>
      <c r="F43" s="88" t="s">
        <v>249</v>
      </c>
    </row>
    <row r="44" spans="1:6" ht="27" customHeight="1">
      <c r="A44" s="2">
        <v>42</v>
      </c>
      <c r="B44" s="7" t="s">
        <v>58</v>
      </c>
      <c r="C44" s="7" t="s">
        <v>60</v>
      </c>
      <c r="D44" s="7" t="s">
        <v>17</v>
      </c>
      <c r="E44" s="4" t="s">
        <v>217</v>
      </c>
      <c r="F44" s="88" t="s">
        <v>250</v>
      </c>
    </row>
    <row r="45" spans="1:6" ht="28.5" customHeight="1">
      <c r="A45" s="2">
        <v>43</v>
      </c>
      <c r="B45" s="7" t="s">
        <v>58</v>
      </c>
      <c r="C45" s="7" t="s">
        <v>61</v>
      </c>
      <c r="D45" s="7" t="s">
        <v>31</v>
      </c>
      <c r="E45" s="4" t="s">
        <v>231</v>
      </c>
      <c r="F45" s="88" t="s">
        <v>445</v>
      </c>
    </row>
    <row r="46" spans="1:6" ht="27" customHeight="1">
      <c r="A46" s="2">
        <v>44</v>
      </c>
      <c r="B46" s="7" t="s">
        <v>58</v>
      </c>
      <c r="C46" s="7" t="s">
        <v>62</v>
      </c>
      <c r="D46" s="7" t="s">
        <v>31</v>
      </c>
      <c r="E46" s="4" t="s">
        <v>231</v>
      </c>
      <c r="F46" s="88" t="s">
        <v>251</v>
      </c>
    </row>
    <row r="47" spans="1:6" ht="28.5" customHeight="1">
      <c r="A47" s="2">
        <v>45</v>
      </c>
      <c r="B47" s="7" t="s">
        <v>58</v>
      </c>
      <c r="C47" s="7" t="s">
        <v>63</v>
      </c>
      <c r="D47" s="7" t="s">
        <v>17</v>
      </c>
      <c r="E47" s="4" t="s">
        <v>217</v>
      </c>
      <c r="F47" s="89" t="s">
        <v>446</v>
      </c>
    </row>
    <row r="48" spans="1:6" ht="27.75" customHeight="1">
      <c r="A48" s="2">
        <v>46</v>
      </c>
      <c r="B48" s="7" t="s">
        <v>58</v>
      </c>
      <c r="C48" s="7" t="s">
        <v>64</v>
      </c>
      <c r="D48" s="7" t="s">
        <v>17</v>
      </c>
      <c r="E48" s="4" t="s">
        <v>217</v>
      </c>
      <c r="F48" s="88" t="s">
        <v>252</v>
      </c>
    </row>
    <row r="49" spans="1:6" ht="31.5" customHeight="1">
      <c r="A49" s="2">
        <v>47</v>
      </c>
      <c r="B49" s="7" t="s">
        <v>65</v>
      </c>
      <c r="C49" s="7" t="s">
        <v>66</v>
      </c>
      <c r="D49" s="7" t="s">
        <v>17</v>
      </c>
      <c r="E49" s="4" t="s">
        <v>217</v>
      </c>
      <c r="F49" s="88" t="s">
        <v>253</v>
      </c>
    </row>
    <row r="50" spans="1:6" ht="27.75" customHeight="1">
      <c r="A50" s="2">
        <v>48</v>
      </c>
      <c r="B50" s="7" t="s">
        <v>65</v>
      </c>
      <c r="C50" s="7" t="s">
        <v>67</v>
      </c>
      <c r="D50" s="7" t="s">
        <v>31</v>
      </c>
      <c r="E50" s="4" t="s">
        <v>231</v>
      </c>
      <c r="F50" s="88" t="s">
        <v>254</v>
      </c>
    </row>
    <row r="51" spans="1:6" ht="27" customHeight="1">
      <c r="A51" s="2">
        <v>49</v>
      </c>
      <c r="B51" s="7" t="s">
        <v>65</v>
      </c>
      <c r="C51" s="7" t="s">
        <v>68</v>
      </c>
      <c r="D51" s="7" t="s">
        <v>16</v>
      </c>
      <c r="E51" s="4" t="s">
        <v>215</v>
      </c>
      <c r="F51" s="89" t="s">
        <v>255</v>
      </c>
    </row>
    <row r="52" spans="1:6" ht="26.25" customHeight="1">
      <c r="A52" s="224">
        <v>50</v>
      </c>
      <c r="B52" s="225" t="s">
        <v>65</v>
      </c>
      <c r="C52" s="225" t="s">
        <v>68</v>
      </c>
      <c r="D52" s="225" t="s">
        <v>17</v>
      </c>
      <c r="E52" s="229" t="s">
        <v>715</v>
      </c>
      <c r="F52" s="230" t="s">
        <v>716</v>
      </c>
    </row>
    <row r="53" spans="1:6" ht="27" customHeight="1">
      <c r="A53" s="2">
        <v>51</v>
      </c>
      <c r="B53" s="7" t="s">
        <v>65</v>
      </c>
      <c r="C53" s="7" t="s">
        <v>69</v>
      </c>
      <c r="D53" s="7" t="s">
        <v>31</v>
      </c>
      <c r="E53" s="34" t="s">
        <v>256</v>
      </c>
      <c r="F53" s="89" t="s">
        <v>257</v>
      </c>
    </row>
    <row r="54" spans="1:6" ht="31.5" customHeight="1">
      <c r="A54" s="2">
        <v>52</v>
      </c>
      <c r="B54" s="7" t="s">
        <v>65</v>
      </c>
      <c r="C54" s="7" t="s">
        <v>70</v>
      </c>
      <c r="D54" s="7" t="s">
        <v>31</v>
      </c>
      <c r="E54" s="13" t="s">
        <v>256</v>
      </c>
      <c r="F54" s="88" t="s">
        <v>258</v>
      </c>
    </row>
    <row r="55" spans="1:6" ht="26.25" customHeight="1">
      <c r="A55" s="2">
        <v>53</v>
      </c>
      <c r="B55" s="7" t="s">
        <v>65</v>
      </c>
      <c r="C55" s="7" t="s">
        <v>71</v>
      </c>
      <c r="D55" s="7" t="s">
        <v>31</v>
      </c>
      <c r="E55" s="13" t="s">
        <v>259</v>
      </c>
      <c r="F55" s="89" t="s">
        <v>260</v>
      </c>
    </row>
    <row r="56" spans="1:6" ht="27" customHeight="1">
      <c r="A56" s="2">
        <v>54</v>
      </c>
      <c r="B56" s="7" t="s">
        <v>65</v>
      </c>
      <c r="C56" s="7" t="s">
        <v>72</v>
      </c>
      <c r="D56" s="7" t="s">
        <v>17</v>
      </c>
      <c r="E56" s="4" t="s">
        <v>217</v>
      </c>
      <c r="F56" s="89" t="s">
        <v>261</v>
      </c>
    </row>
    <row r="57" spans="1:6" ht="27.75" customHeight="1">
      <c r="A57" s="2">
        <v>55</v>
      </c>
      <c r="B57" s="7" t="s">
        <v>65</v>
      </c>
      <c r="C57" s="7" t="s">
        <v>73</v>
      </c>
      <c r="D57" s="7" t="s">
        <v>17</v>
      </c>
      <c r="E57" s="4" t="s">
        <v>226</v>
      </c>
      <c r="F57" s="88" t="s">
        <v>262</v>
      </c>
    </row>
    <row r="58" spans="1:6" ht="27.75" customHeight="1">
      <c r="A58" s="2">
        <v>56</v>
      </c>
      <c r="B58" s="7" t="s">
        <v>74</v>
      </c>
      <c r="C58" s="7" t="s">
        <v>75</v>
      </c>
      <c r="D58" s="7" t="s">
        <v>31</v>
      </c>
      <c r="E58" s="4" t="s">
        <v>217</v>
      </c>
      <c r="F58" s="89" t="s">
        <v>263</v>
      </c>
    </row>
    <row r="59" spans="1:6" ht="27.75" customHeight="1">
      <c r="A59" s="2">
        <v>57</v>
      </c>
      <c r="B59" s="7" t="s">
        <v>74</v>
      </c>
      <c r="C59" s="7" t="s">
        <v>76</v>
      </c>
      <c r="D59" s="7" t="s">
        <v>17</v>
      </c>
      <c r="E59" s="4" t="s">
        <v>217</v>
      </c>
      <c r="F59" s="88" t="s">
        <v>264</v>
      </c>
    </row>
    <row r="60" spans="1:6" ht="27" customHeight="1">
      <c r="A60" s="2">
        <v>58</v>
      </c>
      <c r="B60" s="7" t="s">
        <v>74</v>
      </c>
      <c r="C60" s="7" t="s">
        <v>77</v>
      </c>
      <c r="D60" s="7" t="s">
        <v>31</v>
      </c>
      <c r="E60" s="4" t="s">
        <v>231</v>
      </c>
      <c r="F60" s="88" t="s">
        <v>265</v>
      </c>
    </row>
    <row r="61" spans="1:6" ht="27.75" customHeight="1">
      <c r="A61" s="2">
        <v>59</v>
      </c>
      <c r="B61" s="7" t="s">
        <v>74</v>
      </c>
      <c r="C61" s="7" t="s">
        <v>78</v>
      </c>
      <c r="D61" s="7" t="s">
        <v>31</v>
      </c>
      <c r="E61" s="4" t="s">
        <v>217</v>
      </c>
      <c r="F61" s="88" t="s">
        <v>266</v>
      </c>
    </row>
    <row r="62" spans="1:6" ht="27" customHeight="1">
      <c r="A62" s="2">
        <v>60</v>
      </c>
      <c r="B62" s="7" t="s">
        <v>74</v>
      </c>
      <c r="C62" s="7" t="s">
        <v>79</v>
      </c>
      <c r="D62" s="7" t="s">
        <v>16</v>
      </c>
      <c r="E62" s="4" t="s">
        <v>215</v>
      </c>
      <c r="F62" s="88" t="s">
        <v>267</v>
      </c>
    </row>
    <row r="63" spans="1:6" ht="27" customHeight="1">
      <c r="A63" s="2">
        <v>61</v>
      </c>
      <c r="B63" s="7" t="s">
        <v>74</v>
      </c>
      <c r="C63" s="7" t="s">
        <v>79</v>
      </c>
      <c r="D63" s="7" t="s">
        <v>17</v>
      </c>
      <c r="E63" s="4" t="s">
        <v>217</v>
      </c>
      <c r="F63" s="88" t="s">
        <v>268</v>
      </c>
    </row>
    <row r="64" spans="1:6" ht="27" customHeight="1">
      <c r="A64" s="2">
        <v>62</v>
      </c>
      <c r="B64" s="7" t="s">
        <v>74</v>
      </c>
      <c r="C64" s="7" t="s">
        <v>80</v>
      </c>
      <c r="D64" s="7" t="s">
        <v>31</v>
      </c>
      <c r="E64" s="4" t="s">
        <v>231</v>
      </c>
      <c r="F64" s="88" t="s">
        <v>521</v>
      </c>
    </row>
    <row r="65" spans="1:6" ht="26.25" customHeight="1">
      <c r="A65" s="2">
        <v>63</v>
      </c>
      <c r="B65" s="7" t="s">
        <v>74</v>
      </c>
      <c r="C65" s="7" t="s">
        <v>81</v>
      </c>
      <c r="D65" s="7" t="s">
        <v>17</v>
      </c>
      <c r="E65" s="4" t="s">
        <v>226</v>
      </c>
      <c r="F65" s="88" t="s">
        <v>269</v>
      </c>
    </row>
    <row r="66" spans="1:6" ht="26.25" customHeight="1">
      <c r="A66" s="2">
        <v>64</v>
      </c>
      <c r="B66" s="7" t="s">
        <v>74</v>
      </c>
      <c r="C66" s="7" t="s">
        <v>82</v>
      </c>
      <c r="D66" s="7" t="s">
        <v>17</v>
      </c>
      <c r="E66" s="4" t="s">
        <v>217</v>
      </c>
      <c r="F66" s="88" t="s">
        <v>270</v>
      </c>
    </row>
    <row r="67" spans="1:6" ht="27.75" customHeight="1">
      <c r="A67" s="2">
        <v>65</v>
      </c>
      <c r="B67" s="7" t="s">
        <v>83</v>
      </c>
      <c r="C67" s="7" t="s">
        <v>84</v>
      </c>
      <c r="D67" s="7" t="s">
        <v>16</v>
      </c>
      <c r="E67" s="4" t="s">
        <v>215</v>
      </c>
      <c r="F67" s="88" t="s">
        <v>271</v>
      </c>
    </row>
    <row r="68" spans="1:6" ht="27" customHeight="1">
      <c r="A68" s="2">
        <v>66</v>
      </c>
      <c r="B68" s="7" t="s">
        <v>85</v>
      </c>
      <c r="C68" s="7" t="s">
        <v>86</v>
      </c>
      <c r="D68" s="7" t="s">
        <v>16</v>
      </c>
      <c r="E68" s="4" t="s">
        <v>272</v>
      </c>
      <c r="F68" s="88" t="s">
        <v>273</v>
      </c>
    </row>
    <row r="69" spans="1:6" ht="27" customHeight="1">
      <c r="A69" s="2">
        <v>67</v>
      </c>
      <c r="B69" s="7" t="s">
        <v>87</v>
      </c>
      <c r="C69" s="7" t="s">
        <v>88</v>
      </c>
      <c r="D69" s="7" t="s">
        <v>16</v>
      </c>
      <c r="E69" s="4" t="s">
        <v>272</v>
      </c>
      <c r="F69" s="88" t="s">
        <v>452</v>
      </c>
    </row>
    <row r="70" spans="1:6" ht="27" customHeight="1">
      <c r="A70" s="219"/>
      <c r="B70" s="220" t="s">
        <v>87</v>
      </c>
      <c r="C70" s="220" t="s">
        <v>88</v>
      </c>
      <c r="D70" s="220" t="s">
        <v>16</v>
      </c>
      <c r="E70" s="221" t="s">
        <v>519</v>
      </c>
      <c r="F70" s="222" t="s">
        <v>523</v>
      </c>
    </row>
    <row r="71" spans="1:6" ht="27" customHeight="1">
      <c r="A71" s="2">
        <v>68</v>
      </c>
      <c r="B71" s="7" t="s">
        <v>89</v>
      </c>
      <c r="C71" s="7" t="s">
        <v>90</v>
      </c>
      <c r="D71" s="7" t="s">
        <v>16</v>
      </c>
      <c r="E71" s="4" t="s">
        <v>272</v>
      </c>
      <c r="F71" s="88" t="s">
        <v>453</v>
      </c>
    </row>
    <row r="72" spans="1:6" ht="30.75" customHeight="1">
      <c r="A72" s="2">
        <v>69</v>
      </c>
      <c r="B72" s="7" t="s">
        <v>91</v>
      </c>
      <c r="C72" s="7" t="s">
        <v>92</v>
      </c>
      <c r="D72" s="7" t="s">
        <v>17</v>
      </c>
      <c r="E72" s="4" t="s">
        <v>217</v>
      </c>
      <c r="F72" s="88" t="s">
        <v>447</v>
      </c>
    </row>
    <row r="73" spans="1:6" ht="27.75" customHeight="1">
      <c r="A73" s="2">
        <v>70</v>
      </c>
      <c r="B73" s="7" t="s">
        <v>91</v>
      </c>
      <c r="C73" s="7" t="s">
        <v>93</v>
      </c>
      <c r="D73" s="7" t="s">
        <v>17</v>
      </c>
      <c r="E73" s="4" t="s">
        <v>217</v>
      </c>
      <c r="F73" s="88" t="s">
        <v>274</v>
      </c>
    </row>
    <row r="74" spans="1:6" ht="29.25" customHeight="1">
      <c r="A74" s="2">
        <v>71</v>
      </c>
      <c r="B74" s="7" t="s">
        <v>91</v>
      </c>
      <c r="C74" s="7" t="s">
        <v>94</v>
      </c>
      <c r="D74" s="7" t="s">
        <v>31</v>
      </c>
      <c r="E74" s="4" t="s">
        <v>231</v>
      </c>
      <c r="F74" s="88" t="s">
        <v>275</v>
      </c>
    </row>
    <row r="75" spans="1:6" ht="27.75" customHeight="1">
      <c r="A75" s="2">
        <v>72</v>
      </c>
      <c r="B75" s="7" t="s">
        <v>91</v>
      </c>
      <c r="C75" s="7" t="s">
        <v>95</v>
      </c>
      <c r="D75" s="7" t="s">
        <v>31</v>
      </c>
      <c r="E75" s="4" t="s">
        <v>231</v>
      </c>
      <c r="F75" s="88" t="s">
        <v>276</v>
      </c>
    </row>
    <row r="76" spans="1:6" ht="27" customHeight="1">
      <c r="A76" s="2">
        <v>73</v>
      </c>
      <c r="B76" s="7" t="s">
        <v>96</v>
      </c>
      <c r="C76" s="7" t="s">
        <v>97</v>
      </c>
      <c r="D76" s="7" t="s">
        <v>31</v>
      </c>
      <c r="E76" s="4" t="s">
        <v>717</v>
      </c>
      <c r="F76" s="88" t="s">
        <v>277</v>
      </c>
    </row>
    <row r="77" spans="1:6" ht="27.75" customHeight="1">
      <c r="A77" s="224">
        <v>74</v>
      </c>
      <c r="B77" s="225" t="s">
        <v>96</v>
      </c>
      <c r="C77" s="225" t="s">
        <v>98</v>
      </c>
      <c r="D77" s="225" t="s">
        <v>31</v>
      </c>
      <c r="E77" s="226" t="s">
        <v>278</v>
      </c>
      <c r="F77" s="228" t="s">
        <v>279</v>
      </c>
    </row>
    <row r="78" spans="1:6" ht="25.5">
      <c r="A78" s="224">
        <v>75</v>
      </c>
      <c r="B78" s="225" t="s">
        <v>96</v>
      </c>
      <c r="C78" s="225" t="s">
        <v>99</v>
      </c>
      <c r="D78" s="225" t="s">
        <v>31</v>
      </c>
      <c r="E78" s="226" t="s">
        <v>718</v>
      </c>
      <c r="F78" s="228" t="s">
        <v>448</v>
      </c>
    </row>
    <row r="79" spans="1:6" ht="26.25" customHeight="1">
      <c r="A79" s="2">
        <v>76</v>
      </c>
      <c r="B79" s="7" t="s">
        <v>96</v>
      </c>
      <c r="C79" s="7" t="s">
        <v>100</v>
      </c>
      <c r="D79" s="7" t="s">
        <v>17</v>
      </c>
      <c r="E79" s="4" t="s">
        <v>217</v>
      </c>
      <c r="F79" s="88" t="s">
        <v>280</v>
      </c>
    </row>
    <row r="80" spans="1:6" ht="27" customHeight="1">
      <c r="A80" s="2">
        <v>77</v>
      </c>
      <c r="B80" s="7" t="s">
        <v>96</v>
      </c>
      <c r="C80" s="7" t="s">
        <v>101</v>
      </c>
      <c r="D80" s="7" t="s">
        <v>31</v>
      </c>
      <c r="E80" s="4" t="s">
        <v>231</v>
      </c>
      <c r="F80" s="88" t="s">
        <v>281</v>
      </c>
    </row>
    <row r="81" spans="1:6" ht="27.75" customHeight="1">
      <c r="A81" s="2">
        <v>78</v>
      </c>
      <c r="B81" s="7" t="s">
        <v>102</v>
      </c>
      <c r="C81" s="7" t="s">
        <v>103</v>
      </c>
      <c r="D81" s="7" t="s">
        <v>17</v>
      </c>
      <c r="E81" s="4" t="s">
        <v>217</v>
      </c>
      <c r="F81" s="88" t="s">
        <v>282</v>
      </c>
    </row>
    <row r="82" spans="1:6" ht="26.25" customHeight="1">
      <c r="A82" s="2">
        <v>79</v>
      </c>
      <c r="B82" s="7" t="s">
        <v>102</v>
      </c>
      <c r="C82" s="7" t="s">
        <v>104</v>
      </c>
      <c r="D82" s="7" t="s">
        <v>17</v>
      </c>
      <c r="E82" s="4" t="s">
        <v>283</v>
      </c>
      <c r="F82" s="88" t="s">
        <v>284</v>
      </c>
    </row>
    <row r="83" spans="1:6" ht="26.25" customHeight="1">
      <c r="A83" s="2">
        <v>80</v>
      </c>
      <c r="B83" s="7" t="s">
        <v>102</v>
      </c>
      <c r="C83" s="7" t="s">
        <v>105</v>
      </c>
      <c r="D83" s="7" t="s">
        <v>17</v>
      </c>
      <c r="E83" s="4" t="s">
        <v>217</v>
      </c>
      <c r="F83" s="88" t="s">
        <v>285</v>
      </c>
    </row>
    <row r="84" spans="1:6" ht="27" customHeight="1">
      <c r="A84" s="2">
        <v>81</v>
      </c>
      <c r="B84" s="7" t="s">
        <v>102</v>
      </c>
      <c r="C84" s="7" t="s">
        <v>106</v>
      </c>
      <c r="D84" s="7" t="s">
        <v>31</v>
      </c>
      <c r="E84" s="4" t="s">
        <v>231</v>
      </c>
      <c r="F84" s="88" t="s">
        <v>286</v>
      </c>
    </row>
    <row r="85" spans="1:6" ht="27" customHeight="1">
      <c r="A85" s="2">
        <v>82</v>
      </c>
      <c r="B85" s="7" t="s">
        <v>102</v>
      </c>
      <c r="C85" s="7" t="s">
        <v>107</v>
      </c>
      <c r="D85" s="7" t="s">
        <v>16</v>
      </c>
      <c r="E85" s="4" t="s">
        <v>287</v>
      </c>
      <c r="F85" s="88" t="s">
        <v>288</v>
      </c>
    </row>
    <row r="86" spans="1:6" ht="25.5" customHeight="1">
      <c r="A86" s="2">
        <v>83</v>
      </c>
      <c r="B86" s="7" t="s">
        <v>102</v>
      </c>
      <c r="C86" s="7" t="s">
        <v>107</v>
      </c>
      <c r="D86" s="7" t="s">
        <v>17</v>
      </c>
      <c r="E86" s="4" t="s">
        <v>217</v>
      </c>
      <c r="F86" s="88" t="s">
        <v>289</v>
      </c>
    </row>
    <row r="87" spans="1:6" ht="27" customHeight="1">
      <c r="A87" s="2">
        <v>84</v>
      </c>
      <c r="B87" s="7" t="s">
        <v>102</v>
      </c>
      <c r="C87" s="7" t="s">
        <v>108</v>
      </c>
      <c r="D87" s="7" t="s">
        <v>17</v>
      </c>
      <c r="E87" s="4" t="s">
        <v>217</v>
      </c>
      <c r="F87" s="88" t="s">
        <v>290</v>
      </c>
    </row>
    <row r="88" spans="1:6" ht="26.25" customHeight="1">
      <c r="A88" s="2">
        <v>85</v>
      </c>
      <c r="B88" s="7" t="s">
        <v>109</v>
      </c>
      <c r="C88" s="7" t="s">
        <v>110</v>
      </c>
      <c r="D88" s="7" t="s">
        <v>17</v>
      </c>
      <c r="E88" s="4" t="s">
        <v>217</v>
      </c>
      <c r="F88" s="88" t="s">
        <v>291</v>
      </c>
    </row>
    <row r="89" spans="1:6" ht="27" customHeight="1">
      <c r="A89" s="224">
        <v>86</v>
      </c>
      <c r="B89" s="225" t="s">
        <v>109</v>
      </c>
      <c r="C89" s="225" t="s">
        <v>111</v>
      </c>
      <c r="D89" s="225" t="s">
        <v>17</v>
      </c>
      <c r="E89" s="226" t="s">
        <v>719</v>
      </c>
      <c r="F89" s="228" t="s">
        <v>292</v>
      </c>
    </row>
    <row r="90" spans="1:6" ht="27" customHeight="1">
      <c r="A90" s="2">
        <v>87</v>
      </c>
      <c r="B90" s="7" t="s">
        <v>109</v>
      </c>
      <c r="C90" s="7" t="s">
        <v>112</v>
      </c>
      <c r="D90" s="7" t="s">
        <v>16</v>
      </c>
      <c r="E90" s="4" t="s">
        <v>215</v>
      </c>
      <c r="F90" s="88" t="s">
        <v>293</v>
      </c>
    </row>
    <row r="91" spans="1:6" ht="26.25" customHeight="1">
      <c r="A91" s="2">
        <v>88</v>
      </c>
      <c r="B91" s="7" t="s">
        <v>109</v>
      </c>
      <c r="C91" s="7" t="s">
        <v>112</v>
      </c>
      <c r="D91" s="7" t="s">
        <v>17</v>
      </c>
      <c r="E91" s="4" t="s">
        <v>217</v>
      </c>
      <c r="F91" s="88" t="s">
        <v>294</v>
      </c>
    </row>
    <row r="92" spans="1:6" ht="26.25" customHeight="1">
      <c r="A92" s="2">
        <v>89</v>
      </c>
      <c r="B92" s="7" t="s">
        <v>109</v>
      </c>
      <c r="C92" s="7" t="s">
        <v>113</v>
      </c>
      <c r="D92" s="7" t="s">
        <v>17</v>
      </c>
      <c r="E92" s="4" t="s">
        <v>217</v>
      </c>
      <c r="F92" s="88" t="s">
        <v>295</v>
      </c>
    </row>
    <row r="93" spans="1:6" ht="27.75" customHeight="1">
      <c r="A93" s="2">
        <v>90</v>
      </c>
      <c r="B93" s="7" t="s">
        <v>109</v>
      </c>
      <c r="C93" s="7" t="s">
        <v>114</v>
      </c>
      <c r="D93" s="7" t="s">
        <v>17</v>
      </c>
      <c r="E93" s="4" t="s">
        <v>217</v>
      </c>
      <c r="F93" s="88" t="s">
        <v>449</v>
      </c>
    </row>
    <row r="94" spans="1:6" ht="27" customHeight="1">
      <c r="A94" s="2">
        <v>91</v>
      </c>
      <c r="B94" s="7" t="s">
        <v>115</v>
      </c>
      <c r="C94" s="7" t="s">
        <v>116</v>
      </c>
      <c r="D94" s="7" t="s">
        <v>31</v>
      </c>
      <c r="E94" s="4" t="s">
        <v>231</v>
      </c>
      <c r="F94" s="88" t="s">
        <v>296</v>
      </c>
    </row>
    <row r="95" spans="1:6" ht="27" customHeight="1">
      <c r="A95" s="219">
        <v>92</v>
      </c>
      <c r="B95" s="220" t="s">
        <v>115</v>
      </c>
      <c r="C95" s="220" t="s">
        <v>117</v>
      </c>
      <c r="D95" s="220" t="s">
        <v>31</v>
      </c>
      <c r="E95" s="221" t="s">
        <v>720</v>
      </c>
      <c r="F95" s="222" t="s">
        <v>297</v>
      </c>
    </row>
    <row r="96" spans="1:6" ht="27" customHeight="1">
      <c r="A96" s="2">
        <v>93</v>
      </c>
      <c r="B96" s="7" t="s">
        <v>115</v>
      </c>
      <c r="C96" s="7" t="s">
        <v>118</v>
      </c>
      <c r="D96" s="7" t="s">
        <v>17</v>
      </c>
      <c r="E96" s="4" t="s">
        <v>217</v>
      </c>
      <c r="F96" s="88" t="s">
        <v>721</v>
      </c>
    </row>
    <row r="97" spans="1:6" ht="27" customHeight="1">
      <c r="A97" s="224">
        <v>94</v>
      </c>
      <c r="B97" s="225" t="s">
        <v>115</v>
      </c>
      <c r="C97" s="225" t="s">
        <v>119</v>
      </c>
      <c r="D97" s="225" t="s">
        <v>31</v>
      </c>
      <c r="E97" s="226" t="s">
        <v>722</v>
      </c>
      <c r="F97" s="228" t="s">
        <v>298</v>
      </c>
    </row>
    <row r="98" spans="1:6" ht="27.75" customHeight="1">
      <c r="A98" s="2">
        <v>95</v>
      </c>
      <c r="B98" s="7" t="s">
        <v>120</v>
      </c>
      <c r="C98" s="7" t="s">
        <v>121</v>
      </c>
      <c r="D98" s="7" t="s">
        <v>17</v>
      </c>
      <c r="E98" s="4" t="s">
        <v>217</v>
      </c>
      <c r="F98" s="88" t="s">
        <v>299</v>
      </c>
    </row>
    <row r="99" spans="1:6" ht="27" customHeight="1">
      <c r="A99" s="2">
        <v>96</v>
      </c>
      <c r="B99" s="7" t="s">
        <v>120</v>
      </c>
      <c r="C99" s="7" t="s">
        <v>122</v>
      </c>
      <c r="D99" s="7" t="s">
        <v>17</v>
      </c>
      <c r="E99" s="4" t="s">
        <v>217</v>
      </c>
      <c r="F99" s="88" t="s">
        <v>300</v>
      </c>
    </row>
    <row r="100" spans="1:6" ht="27" customHeight="1">
      <c r="A100" s="2">
        <v>97</v>
      </c>
      <c r="B100" s="7" t="s">
        <v>120</v>
      </c>
      <c r="C100" s="7" t="s">
        <v>123</v>
      </c>
      <c r="D100" s="7" t="s">
        <v>17</v>
      </c>
      <c r="E100" s="4" t="s">
        <v>217</v>
      </c>
      <c r="F100" s="88" t="s">
        <v>301</v>
      </c>
    </row>
    <row r="101" spans="1:6" ht="27" customHeight="1">
      <c r="A101" s="2">
        <v>98</v>
      </c>
      <c r="B101" s="7" t="s">
        <v>120</v>
      </c>
      <c r="C101" s="7" t="s">
        <v>124</v>
      </c>
      <c r="D101" s="7" t="s">
        <v>17</v>
      </c>
      <c r="E101" s="4" t="s">
        <v>217</v>
      </c>
      <c r="F101" s="88" t="s">
        <v>302</v>
      </c>
    </row>
    <row r="102" spans="1:6" ht="27" customHeight="1">
      <c r="A102" s="2">
        <v>99</v>
      </c>
      <c r="B102" s="7" t="s">
        <v>120</v>
      </c>
      <c r="C102" s="7" t="s">
        <v>125</v>
      </c>
      <c r="D102" s="7" t="s">
        <v>17</v>
      </c>
      <c r="E102" s="4" t="s">
        <v>217</v>
      </c>
      <c r="F102" s="88" t="s">
        <v>303</v>
      </c>
    </row>
    <row r="103" spans="1:6" ht="26.25" customHeight="1">
      <c r="A103" s="2">
        <v>100</v>
      </c>
      <c r="B103" s="7" t="s">
        <v>120</v>
      </c>
      <c r="C103" s="7" t="s">
        <v>126</v>
      </c>
      <c r="D103" s="7" t="s">
        <v>31</v>
      </c>
      <c r="E103" s="4" t="s">
        <v>278</v>
      </c>
      <c r="F103" s="88" t="s">
        <v>304</v>
      </c>
    </row>
    <row r="104" spans="1:6" ht="27.75" customHeight="1">
      <c r="A104" s="2">
        <v>101</v>
      </c>
      <c r="B104" s="7" t="s">
        <v>120</v>
      </c>
      <c r="C104" s="7" t="s">
        <v>127</v>
      </c>
      <c r="D104" s="7" t="s">
        <v>17</v>
      </c>
      <c r="E104" s="4" t="s">
        <v>217</v>
      </c>
      <c r="F104" s="88" t="s">
        <v>305</v>
      </c>
    </row>
    <row r="105" spans="1:6" ht="27" customHeight="1">
      <c r="A105" s="224">
        <v>102</v>
      </c>
      <c r="B105" s="225" t="s">
        <v>120</v>
      </c>
      <c r="C105" s="225" t="s">
        <v>128</v>
      </c>
      <c r="D105" s="225" t="s">
        <v>31</v>
      </c>
      <c r="E105" s="226" t="s">
        <v>519</v>
      </c>
      <c r="F105" s="228" t="s">
        <v>306</v>
      </c>
    </row>
    <row r="106" spans="1:6" ht="27" customHeight="1">
      <c r="A106" s="2">
        <v>103</v>
      </c>
      <c r="B106" s="7" t="s">
        <v>120</v>
      </c>
      <c r="C106" s="7" t="s">
        <v>129</v>
      </c>
      <c r="D106" s="7" t="s">
        <v>31</v>
      </c>
      <c r="E106" s="4" t="s">
        <v>259</v>
      </c>
      <c r="F106" s="88" t="s">
        <v>307</v>
      </c>
    </row>
    <row r="107" spans="1:6" ht="27.75" customHeight="1">
      <c r="A107" s="2">
        <v>104</v>
      </c>
      <c r="B107" s="7" t="s">
        <v>120</v>
      </c>
      <c r="C107" s="7" t="s">
        <v>130</v>
      </c>
      <c r="D107" s="7" t="s">
        <v>17</v>
      </c>
      <c r="E107" s="4" t="s">
        <v>217</v>
      </c>
      <c r="F107" s="88" t="s">
        <v>723</v>
      </c>
    </row>
    <row r="108" spans="1:6" ht="26.25" customHeight="1">
      <c r="A108" s="2">
        <v>105</v>
      </c>
      <c r="B108" s="7" t="s">
        <v>120</v>
      </c>
      <c r="C108" s="7" t="s">
        <v>131</v>
      </c>
      <c r="D108" s="7" t="s">
        <v>17</v>
      </c>
      <c r="E108" s="4" t="s">
        <v>217</v>
      </c>
      <c r="F108" s="88" t="s">
        <v>450</v>
      </c>
    </row>
    <row r="109" spans="1:6" ht="27" customHeight="1">
      <c r="A109" s="2">
        <v>106</v>
      </c>
      <c r="B109" s="7" t="s">
        <v>132</v>
      </c>
      <c r="C109" s="7" t="s">
        <v>133</v>
      </c>
      <c r="D109" s="7" t="s">
        <v>16</v>
      </c>
      <c r="E109" s="4" t="s">
        <v>215</v>
      </c>
      <c r="F109" s="88" t="s">
        <v>308</v>
      </c>
    </row>
    <row r="110" spans="1:6" ht="26.25" customHeight="1">
      <c r="A110" s="2">
        <v>107</v>
      </c>
      <c r="B110" s="7" t="s">
        <v>132</v>
      </c>
      <c r="C110" s="7" t="s">
        <v>133</v>
      </c>
      <c r="D110" s="7" t="s">
        <v>17</v>
      </c>
      <c r="E110" s="4" t="s">
        <v>217</v>
      </c>
      <c r="F110" s="88" t="s">
        <v>309</v>
      </c>
    </row>
    <row r="111" spans="1:6" ht="26.25" customHeight="1">
      <c r="A111" s="2">
        <v>108</v>
      </c>
      <c r="B111" s="7" t="s">
        <v>132</v>
      </c>
      <c r="C111" s="7" t="s">
        <v>134</v>
      </c>
      <c r="D111" s="7" t="s">
        <v>17</v>
      </c>
      <c r="E111" s="4" t="s">
        <v>217</v>
      </c>
      <c r="F111" s="88" t="s">
        <v>310</v>
      </c>
    </row>
    <row r="112" spans="1:6" ht="27" customHeight="1">
      <c r="A112" s="219">
        <v>109</v>
      </c>
      <c r="B112" s="220" t="s">
        <v>132</v>
      </c>
      <c r="C112" s="220" t="s">
        <v>135</v>
      </c>
      <c r="D112" s="220" t="s">
        <v>17</v>
      </c>
      <c r="E112" s="221" t="s">
        <v>519</v>
      </c>
      <c r="F112" s="222" t="s">
        <v>311</v>
      </c>
    </row>
    <row r="113" spans="1:6" ht="27.75" customHeight="1">
      <c r="A113" s="2">
        <v>110</v>
      </c>
      <c r="B113" s="7" t="s">
        <v>132</v>
      </c>
      <c r="C113" s="7" t="s">
        <v>136</v>
      </c>
      <c r="D113" s="7" t="s">
        <v>17</v>
      </c>
      <c r="E113" s="4" t="s">
        <v>217</v>
      </c>
      <c r="F113" s="88" t="s">
        <v>451</v>
      </c>
    </row>
    <row r="114" spans="1:6" ht="27.75" customHeight="1">
      <c r="A114" s="2">
        <v>111</v>
      </c>
      <c r="B114" s="7" t="s">
        <v>132</v>
      </c>
      <c r="C114" s="7" t="s">
        <v>137</v>
      </c>
      <c r="D114" s="7" t="s">
        <v>17</v>
      </c>
      <c r="E114" s="4" t="s">
        <v>217</v>
      </c>
      <c r="F114" s="88" t="s">
        <v>312</v>
      </c>
    </row>
    <row r="115" spans="1:6" ht="27.75" customHeight="1">
      <c r="A115" s="2">
        <v>112</v>
      </c>
      <c r="B115" s="7" t="s">
        <v>132</v>
      </c>
      <c r="C115" s="7" t="s">
        <v>138</v>
      </c>
      <c r="D115" s="7" t="s">
        <v>17</v>
      </c>
      <c r="E115" s="4" t="s">
        <v>217</v>
      </c>
      <c r="F115" s="88" t="s">
        <v>313</v>
      </c>
    </row>
    <row r="116" spans="1:6" ht="39.75" customHeight="1">
      <c r="A116" s="2">
        <v>113</v>
      </c>
      <c r="B116" s="7" t="s">
        <v>132</v>
      </c>
      <c r="C116" s="7" t="s">
        <v>139</v>
      </c>
      <c r="D116" s="7" t="s">
        <v>17</v>
      </c>
      <c r="E116" s="4" t="s">
        <v>217</v>
      </c>
      <c r="F116" s="88" t="s">
        <v>314</v>
      </c>
    </row>
    <row r="117" spans="1:6" ht="26.25" customHeight="1">
      <c r="A117" s="2">
        <v>114</v>
      </c>
      <c r="B117" s="7" t="s">
        <v>132</v>
      </c>
      <c r="C117" s="7" t="s">
        <v>140</v>
      </c>
      <c r="D117" s="7" t="s">
        <v>17</v>
      </c>
      <c r="E117" s="4" t="s">
        <v>217</v>
      </c>
      <c r="F117" s="88" t="s">
        <v>315</v>
      </c>
    </row>
    <row r="118" spans="1:6" ht="27.75" customHeight="1">
      <c r="A118" s="2">
        <v>115</v>
      </c>
      <c r="B118" s="7" t="s">
        <v>141</v>
      </c>
      <c r="C118" s="7" t="s">
        <v>142</v>
      </c>
      <c r="D118" s="7" t="s">
        <v>17</v>
      </c>
      <c r="E118" s="4" t="s">
        <v>217</v>
      </c>
      <c r="F118" s="88" t="s">
        <v>316</v>
      </c>
    </row>
    <row r="119" spans="1:6" ht="27.75" customHeight="1">
      <c r="A119" s="2">
        <v>116</v>
      </c>
      <c r="B119" s="7" t="s">
        <v>141</v>
      </c>
      <c r="C119" s="7" t="s">
        <v>143</v>
      </c>
      <c r="D119" s="7" t="s">
        <v>17</v>
      </c>
      <c r="E119" s="4" t="s">
        <v>217</v>
      </c>
      <c r="F119" s="88" t="s">
        <v>317</v>
      </c>
    </row>
    <row r="120" spans="1:6" ht="27.75" customHeight="1">
      <c r="A120" s="2">
        <v>117</v>
      </c>
      <c r="B120" s="7" t="s">
        <v>141</v>
      </c>
      <c r="C120" s="7" t="s">
        <v>144</v>
      </c>
      <c r="D120" s="7" t="s">
        <v>17</v>
      </c>
      <c r="E120" s="4" t="s">
        <v>217</v>
      </c>
      <c r="F120" s="88" t="s">
        <v>318</v>
      </c>
    </row>
    <row r="121" spans="1:6" ht="27.75" customHeight="1">
      <c r="A121" s="2">
        <v>118</v>
      </c>
      <c r="B121" s="7" t="s">
        <v>141</v>
      </c>
      <c r="C121" s="7" t="s">
        <v>145</v>
      </c>
      <c r="D121" s="7" t="s">
        <v>17</v>
      </c>
      <c r="E121" s="4" t="s">
        <v>226</v>
      </c>
      <c r="F121" s="88" t="s">
        <v>319</v>
      </c>
    </row>
    <row r="122" spans="1:6" ht="27" customHeight="1">
      <c r="A122" s="2">
        <v>119</v>
      </c>
      <c r="B122" s="7" t="s">
        <v>141</v>
      </c>
      <c r="C122" s="7" t="s">
        <v>146</v>
      </c>
      <c r="D122" s="7" t="s">
        <v>17</v>
      </c>
      <c r="E122" s="4" t="s">
        <v>217</v>
      </c>
      <c r="F122" s="88" t="s">
        <v>320</v>
      </c>
    </row>
    <row r="123" spans="1:6" ht="27.75" customHeight="1">
      <c r="A123" s="2">
        <v>120</v>
      </c>
      <c r="B123" s="7" t="s">
        <v>141</v>
      </c>
      <c r="C123" s="7" t="s">
        <v>147</v>
      </c>
      <c r="D123" s="7" t="s">
        <v>31</v>
      </c>
      <c r="E123" s="4" t="s">
        <v>321</v>
      </c>
      <c r="F123" s="88" t="s">
        <v>322</v>
      </c>
    </row>
    <row r="124" spans="1:6" ht="29.25" customHeight="1">
      <c r="A124" s="2">
        <v>121</v>
      </c>
      <c r="B124" s="7" t="s">
        <v>148</v>
      </c>
      <c r="C124" s="7" t="s">
        <v>149</v>
      </c>
      <c r="D124" s="7" t="s">
        <v>17</v>
      </c>
      <c r="E124" s="4" t="s">
        <v>217</v>
      </c>
      <c r="F124" s="88" t="s">
        <v>323</v>
      </c>
    </row>
    <row r="125" spans="1:6" ht="27.75" customHeight="1">
      <c r="A125" s="2">
        <v>122</v>
      </c>
      <c r="B125" s="7" t="s">
        <v>148</v>
      </c>
      <c r="C125" s="7" t="s">
        <v>150</v>
      </c>
      <c r="D125" s="7" t="s">
        <v>17</v>
      </c>
      <c r="E125" s="4" t="s">
        <v>217</v>
      </c>
      <c r="F125" s="88" t="s">
        <v>324</v>
      </c>
    </row>
    <row r="126" spans="1:6" ht="26.25" customHeight="1">
      <c r="A126" s="219">
        <v>123</v>
      </c>
      <c r="B126" s="220" t="s">
        <v>148</v>
      </c>
      <c r="C126" s="220" t="s">
        <v>151</v>
      </c>
      <c r="D126" s="220" t="s">
        <v>17</v>
      </c>
      <c r="E126" s="221" t="s">
        <v>538</v>
      </c>
      <c r="F126" s="222" t="s">
        <v>325</v>
      </c>
    </row>
    <row r="127" spans="1:6" ht="27" customHeight="1">
      <c r="A127" s="2">
        <v>124</v>
      </c>
      <c r="B127" s="7" t="s">
        <v>148</v>
      </c>
      <c r="C127" s="7" t="s">
        <v>152</v>
      </c>
      <c r="D127" s="7" t="s">
        <v>17</v>
      </c>
      <c r="E127" s="4" t="s">
        <v>326</v>
      </c>
      <c r="F127" s="88" t="s">
        <v>327</v>
      </c>
    </row>
    <row r="128" spans="1:6" ht="27.75" customHeight="1">
      <c r="A128" s="2">
        <v>125</v>
      </c>
      <c r="B128" s="7" t="s">
        <v>148</v>
      </c>
      <c r="C128" s="7" t="s">
        <v>153</v>
      </c>
      <c r="D128" s="7" t="s">
        <v>16</v>
      </c>
      <c r="E128" s="4" t="s">
        <v>215</v>
      </c>
      <c r="F128" s="88" t="s">
        <v>328</v>
      </c>
    </row>
    <row r="129" spans="1:6" ht="27" customHeight="1">
      <c r="A129" s="2">
        <v>126</v>
      </c>
      <c r="B129" s="7" t="s">
        <v>154</v>
      </c>
      <c r="C129" s="7" t="s">
        <v>155</v>
      </c>
      <c r="D129" s="7" t="s">
        <v>17</v>
      </c>
      <c r="E129" s="4" t="s">
        <v>217</v>
      </c>
      <c r="F129" s="88" t="s">
        <v>329</v>
      </c>
    </row>
    <row r="130" spans="1:6" ht="26.25" customHeight="1">
      <c r="A130" s="2">
        <v>127</v>
      </c>
      <c r="B130" s="7" t="s">
        <v>154</v>
      </c>
      <c r="C130" s="7" t="s">
        <v>156</v>
      </c>
      <c r="D130" s="7" t="s">
        <v>17</v>
      </c>
      <c r="E130" s="4" t="s">
        <v>217</v>
      </c>
      <c r="F130" s="88" t="s">
        <v>724</v>
      </c>
    </row>
    <row r="131" spans="1:6" ht="26.25" customHeight="1">
      <c r="A131" s="2">
        <v>128</v>
      </c>
      <c r="B131" s="7" t="s">
        <v>154</v>
      </c>
      <c r="C131" s="7" t="s">
        <v>157</v>
      </c>
      <c r="D131" s="7" t="s">
        <v>31</v>
      </c>
      <c r="E131" s="4" t="s">
        <v>330</v>
      </c>
      <c r="F131" s="88" t="s">
        <v>331</v>
      </c>
    </row>
    <row r="132" spans="1:6" ht="36" customHeight="1">
      <c r="A132" s="2">
        <v>129</v>
      </c>
      <c r="B132" s="7" t="s">
        <v>154</v>
      </c>
      <c r="C132" s="7" t="s">
        <v>158</v>
      </c>
      <c r="D132" s="7" t="s">
        <v>17</v>
      </c>
      <c r="E132" s="4" t="s">
        <v>217</v>
      </c>
      <c r="F132" s="88" t="s">
        <v>725</v>
      </c>
    </row>
    <row r="133" spans="1:6" ht="26.25" customHeight="1">
      <c r="A133" s="2">
        <v>130</v>
      </c>
      <c r="B133" s="7" t="s">
        <v>154</v>
      </c>
      <c r="C133" s="7" t="s">
        <v>159</v>
      </c>
      <c r="D133" s="7" t="s">
        <v>31</v>
      </c>
      <c r="E133" s="4" t="s">
        <v>231</v>
      </c>
      <c r="F133" s="88" t="s">
        <v>332</v>
      </c>
    </row>
    <row r="134" spans="1:6" ht="28.5" customHeight="1">
      <c r="A134" s="224">
        <v>131</v>
      </c>
      <c r="B134" s="225" t="s">
        <v>154</v>
      </c>
      <c r="C134" s="225" t="s">
        <v>160</v>
      </c>
      <c r="D134" s="225" t="s">
        <v>17</v>
      </c>
      <c r="E134" s="226" t="s">
        <v>726</v>
      </c>
      <c r="F134" s="228" t="s">
        <v>333</v>
      </c>
    </row>
    <row r="135" spans="1:6" ht="27" customHeight="1">
      <c r="A135" s="2">
        <v>132</v>
      </c>
      <c r="B135" s="7" t="s">
        <v>154</v>
      </c>
      <c r="C135" s="7" t="s">
        <v>161</v>
      </c>
      <c r="D135" s="7" t="s">
        <v>31</v>
      </c>
      <c r="E135" s="4" t="s">
        <v>231</v>
      </c>
      <c r="F135" s="88" t="s">
        <v>334</v>
      </c>
    </row>
    <row r="136" spans="1:6" ht="27" customHeight="1">
      <c r="A136" s="2">
        <v>133</v>
      </c>
      <c r="B136" s="7" t="s">
        <v>154</v>
      </c>
      <c r="C136" s="7" t="s">
        <v>162</v>
      </c>
      <c r="D136" s="7" t="s">
        <v>16</v>
      </c>
      <c r="E136" s="4" t="s">
        <v>215</v>
      </c>
      <c r="F136" s="88" t="s">
        <v>335</v>
      </c>
    </row>
    <row r="137" spans="1:6" ht="27.75" customHeight="1">
      <c r="A137" s="2">
        <v>134</v>
      </c>
      <c r="B137" s="7" t="s">
        <v>154</v>
      </c>
      <c r="C137" s="7" t="s">
        <v>162</v>
      </c>
      <c r="D137" s="7" t="s">
        <v>17</v>
      </c>
      <c r="E137" s="4" t="s">
        <v>217</v>
      </c>
      <c r="F137" s="88" t="s">
        <v>336</v>
      </c>
    </row>
    <row r="138" spans="1:6" ht="27" customHeight="1">
      <c r="A138" s="224">
        <v>135</v>
      </c>
      <c r="B138" s="225" t="s">
        <v>154</v>
      </c>
      <c r="C138" s="225" t="s">
        <v>163</v>
      </c>
      <c r="D138" s="225" t="s">
        <v>17</v>
      </c>
      <c r="E138" s="226" t="s">
        <v>727</v>
      </c>
      <c r="F138" s="228" t="s">
        <v>337</v>
      </c>
    </row>
    <row r="139" spans="1:6" ht="27" customHeight="1">
      <c r="A139" s="2">
        <v>136</v>
      </c>
      <c r="B139" s="7" t="s">
        <v>154</v>
      </c>
      <c r="C139" s="7" t="s">
        <v>164</v>
      </c>
      <c r="D139" s="7" t="s">
        <v>31</v>
      </c>
      <c r="E139" s="4" t="s">
        <v>217</v>
      </c>
      <c r="F139" s="88" t="s">
        <v>338</v>
      </c>
    </row>
    <row r="140" spans="1:6" ht="27" customHeight="1">
      <c r="A140" s="2">
        <v>137</v>
      </c>
      <c r="B140" s="7" t="s">
        <v>154</v>
      </c>
      <c r="C140" s="7" t="s">
        <v>165</v>
      </c>
      <c r="D140" s="7" t="s">
        <v>31</v>
      </c>
      <c r="E140" s="4" t="s">
        <v>231</v>
      </c>
      <c r="F140" s="88" t="s">
        <v>339</v>
      </c>
    </row>
    <row r="141" spans="1:6" ht="27" customHeight="1">
      <c r="A141" s="219">
        <v>138</v>
      </c>
      <c r="B141" s="220" t="s">
        <v>154</v>
      </c>
      <c r="C141" s="220" t="s">
        <v>166</v>
      </c>
      <c r="D141" s="220" t="s">
        <v>17</v>
      </c>
      <c r="E141" s="221" t="s">
        <v>519</v>
      </c>
      <c r="F141" s="222" t="s">
        <v>522</v>
      </c>
    </row>
    <row r="142" spans="1:6" ht="27" customHeight="1">
      <c r="A142" s="2">
        <v>139</v>
      </c>
      <c r="B142" s="7" t="s">
        <v>167</v>
      </c>
      <c r="C142" s="7" t="s">
        <v>168</v>
      </c>
      <c r="D142" s="7" t="s">
        <v>31</v>
      </c>
      <c r="E142" s="4" t="s">
        <v>256</v>
      </c>
      <c r="F142" s="88" t="s">
        <v>340</v>
      </c>
    </row>
    <row r="143" spans="1:6" ht="27" customHeight="1">
      <c r="A143" s="2">
        <v>140</v>
      </c>
      <c r="B143" s="7" t="s">
        <v>167</v>
      </c>
      <c r="C143" s="7" t="s">
        <v>169</v>
      </c>
      <c r="D143" s="7" t="s">
        <v>31</v>
      </c>
      <c r="E143" s="4" t="s">
        <v>226</v>
      </c>
      <c r="F143" s="88" t="s">
        <v>341</v>
      </c>
    </row>
    <row r="144" spans="1:6" ht="27" customHeight="1">
      <c r="A144" s="2">
        <v>141</v>
      </c>
      <c r="B144" s="7" t="s">
        <v>167</v>
      </c>
      <c r="C144" s="7" t="s">
        <v>170</v>
      </c>
      <c r="D144" s="7" t="s">
        <v>31</v>
      </c>
      <c r="E144" s="4" t="s">
        <v>231</v>
      </c>
      <c r="F144" s="88" t="s">
        <v>342</v>
      </c>
    </row>
    <row r="145" spans="1:6" ht="26.25" customHeight="1">
      <c r="A145" s="2">
        <v>142</v>
      </c>
      <c r="B145" s="7" t="s">
        <v>167</v>
      </c>
      <c r="C145" s="7" t="s">
        <v>171</v>
      </c>
      <c r="D145" s="7" t="s">
        <v>31</v>
      </c>
      <c r="E145" s="4" t="s">
        <v>215</v>
      </c>
      <c r="F145" s="88" t="s">
        <v>343</v>
      </c>
    </row>
    <row r="146" spans="1:6" ht="27.75" customHeight="1">
      <c r="A146" s="12">
        <v>143</v>
      </c>
      <c r="B146" s="11" t="s">
        <v>167</v>
      </c>
      <c r="C146" s="11" t="s">
        <v>111</v>
      </c>
      <c r="D146" s="11" t="s">
        <v>17</v>
      </c>
      <c r="E146" s="10" t="s">
        <v>217</v>
      </c>
      <c r="F146" s="88" t="s">
        <v>344</v>
      </c>
    </row>
    <row r="147" spans="1:6" ht="30.75" customHeight="1">
      <c r="A147" s="41">
        <v>144</v>
      </c>
      <c r="B147" s="39" t="s">
        <v>167</v>
      </c>
      <c r="C147" s="39" t="s">
        <v>172</v>
      </c>
      <c r="D147" s="39" t="s">
        <v>31</v>
      </c>
      <c r="E147" s="13" t="s">
        <v>215</v>
      </c>
      <c r="F147" s="88" t="s">
        <v>345</v>
      </c>
    </row>
    <row r="149" spans="1:6" ht="15.75" thickBot="1"/>
    <row r="150" spans="1:6" ht="26.25" customHeight="1" thickBot="1">
      <c r="B150" s="231"/>
      <c r="C150" s="234" t="s">
        <v>728</v>
      </c>
    </row>
    <row r="151" spans="1:6" ht="16.5" thickBot="1">
      <c r="B151" s="232" t="s">
        <v>729</v>
      </c>
    </row>
    <row r="152" spans="1:6" ht="24" customHeight="1" thickBot="1">
      <c r="B152" s="233"/>
      <c r="C152" s="234" t="s">
        <v>730</v>
      </c>
    </row>
    <row r="154" spans="1:6" ht="15.75">
      <c r="B154" s="232"/>
    </row>
  </sheetData>
  <autoFilter ref="A2:F147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abSelected="1" workbookViewId="0">
      <selection activeCell="B16" sqref="B16"/>
    </sheetView>
  </sheetViews>
  <sheetFormatPr defaultRowHeight="15"/>
  <cols>
    <col min="1" max="1" width="3.28515625" customWidth="1"/>
    <col min="2" max="2" width="157.5703125" customWidth="1"/>
    <col min="3" max="3" width="81.140625" customWidth="1"/>
  </cols>
  <sheetData>
    <row r="1" spans="1:3">
      <c r="A1" s="63" t="s">
        <v>466</v>
      </c>
      <c r="B1" s="48" t="s">
        <v>346</v>
      </c>
      <c r="C1" s="49" t="s">
        <v>347</v>
      </c>
    </row>
    <row r="2" spans="1:3">
      <c r="A2" s="50" t="s">
        <v>348</v>
      </c>
      <c r="B2" s="51" t="s">
        <v>349</v>
      </c>
      <c r="C2" s="95" t="s">
        <v>350</v>
      </c>
    </row>
    <row r="3" spans="1:3">
      <c r="A3" s="50" t="s">
        <v>351</v>
      </c>
      <c r="B3" s="51" t="s">
        <v>467</v>
      </c>
      <c r="C3" s="95" t="s">
        <v>350</v>
      </c>
    </row>
    <row r="4" spans="1:3">
      <c r="A4" s="50" t="s">
        <v>352</v>
      </c>
      <c r="B4" s="51" t="s">
        <v>468</v>
      </c>
      <c r="C4" s="95" t="s">
        <v>350</v>
      </c>
    </row>
    <row r="5" spans="1:3">
      <c r="A5" s="50" t="s">
        <v>354</v>
      </c>
      <c r="B5" s="51" t="s">
        <v>7</v>
      </c>
      <c r="C5" s="95" t="s">
        <v>350</v>
      </c>
    </row>
    <row r="6" spans="1:3">
      <c r="A6" s="50" t="s">
        <v>355</v>
      </c>
      <c r="B6" s="51" t="s">
        <v>353</v>
      </c>
      <c r="C6" s="95" t="s">
        <v>350</v>
      </c>
    </row>
    <row r="7" spans="1:3">
      <c r="A7" s="50" t="s">
        <v>357</v>
      </c>
      <c r="B7" s="51" t="s">
        <v>9</v>
      </c>
      <c r="C7" s="95" t="s">
        <v>350</v>
      </c>
    </row>
    <row r="8" spans="1:3">
      <c r="A8" s="50" t="s">
        <v>358</v>
      </c>
      <c r="B8" s="51" t="s">
        <v>356</v>
      </c>
      <c r="C8" s="95" t="s">
        <v>350</v>
      </c>
    </row>
    <row r="9" spans="1:3">
      <c r="A9" s="50" t="s">
        <v>360</v>
      </c>
      <c r="B9" s="51" t="s">
        <v>9</v>
      </c>
      <c r="C9" s="95" t="s">
        <v>350</v>
      </c>
    </row>
    <row r="10" spans="1:3">
      <c r="A10" s="50" t="s">
        <v>361</v>
      </c>
      <c r="B10" s="51" t="s">
        <v>359</v>
      </c>
      <c r="C10" s="95" t="s">
        <v>350</v>
      </c>
    </row>
    <row r="11" spans="1:3">
      <c r="A11" s="50" t="s">
        <v>363</v>
      </c>
      <c r="B11" s="51" t="s">
        <v>9</v>
      </c>
      <c r="C11" s="95" t="s">
        <v>350</v>
      </c>
    </row>
    <row r="12" spans="1:3">
      <c r="A12" s="50" t="s">
        <v>364</v>
      </c>
      <c r="B12" s="51" t="s">
        <v>531</v>
      </c>
      <c r="C12" s="95" t="s">
        <v>350</v>
      </c>
    </row>
    <row r="13" spans="1:3">
      <c r="A13" s="50" t="s">
        <v>366</v>
      </c>
      <c r="B13" s="51" t="s">
        <v>362</v>
      </c>
      <c r="C13" s="95" t="s">
        <v>350</v>
      </c>
    </row>
    <row r="14" spans="1:3">
      <c r="A14" s="50" t="s">
        <v>367</v>
      </c>
      <c r="B14" s="51" t="s">
        <v>12</v>
      </c>
      <c r="C14" s="95" t="s">
        <v>350</v>
      </c>
    </row>
    <row r="15" spans="1:3">
      <c r="A15" s="50" t="s">
        <v>369</v>
      </c>
      <c r="B15" s="51" t="s">
        <v>365</v>
      </c>
      <c r="C15" s="95" t="s">
        <v>350</v>
      </c>
    </row>
    <row r="16" spans="1:3">
      <c r="A16" s="50" t="s">
        <v>370</v>
      </c>
      <c r="B16" s="51" t="s">
        <v>13</v>
      </c>
      <c r="C16" s="95" t="s">
        <v>350</v>
      </c>
    </row>
    <row r="17" spans="1:3">
      <c r="A17" s="50" t="s">
        <v>371</v>
      </c>
      <c r="B17" s="51" t="s">
        <v>473</v>
      </c>
      <c r="C17" s="95" t="s">
        <v>350</v>
      </c>
    </row>
    <row r="18" spans="1:3">
      <c r="A18" s="50" t="s">
        <v>373</v>
      </c>
      <c r="B18" s="51" t="s">
        <v>478</v>
      </c>
      <c r="C18" s="95" t="s">
        <v>350</v>
      </c>
    </row>
    <row r="19" spans="1:3">
      <c r="A19" s="50" t="s">
        <v>374</v>
      </c>
      <c r="B19" s="51" t="s">
        <v>474</v>
      </c>
      <c r="C19" s="95" t="s">
        <v>350</v>
      </c>
    </row>
    <row r="20" spans="1:3">
      <c r="A20" s="50" t="s">
        <v>375</v>
      </c>
      <c r="B20" s="51" t="s">
        <v>526</v>
      </c>
      <c r="C20" s="95" t="s">
        <v>350</v>
      </c>
    </row>
    <row r="21" spans="1:3">
      <c r="A21" s="50" t="s">
        <v>376</v>
      </c>
      <c r="B21" s="52" t="s">
        <v>368</v>
      </c>
      <c r="C21" s="96" t="s">
        <v>350</v>
      </c>
    </row>
    <row r="22" spans="1:3">
      <c r="A22" s="50" t="s">
        <v>378</v>
      </c>
      <c r="B22" s="52" t="s">
        <v>175</v>
      </c>
      <c r="C22" s="96" t="s">
        <v>350</v>
      </c>
    </row>
    <row r="23" spans="1:3">
      <c r="A23" s="50" t="s">
        <v>380</v>
      </c>
      <c r="B23" s="52" t="s">
        <v>483</v>
      </c>
      <c r="C23" s="96" t="s">
        <v>350</v>
      </c>
    </row>
    <row r="24" spans="1:3">
      <c r="A24" s="50" t="s">
        <v>535</v>
      </c>
      <c r="B24" s="53" t="s">
        <v>372</v>
      </c>
      <c r="C24" s="97" t="s">
        <v>350</v>
      </c>
    </row>
    <row r="25" spans="1:3">
      <c r="A25" s="50" t="s">
        <v>382</v>
      </c>
      <c r="B25" s="54" t="s">
        <v>470</v>
      </c>
      <c r="C25" s="97" t="s">
        <v>350</v>
      </c>
    </row>
    <row r="26" spans="1:3">
      <c r="A26" s="50" t="s">
        <v>383</v>
      </c>
      <c r="B26" s="54" t="s">
        <v>179</v>
      </c>
      <c r="C26" s="97" t="s">
        <v>350</v>
      </c>
    </row>
    <row r="27" spans="1:3" ht="15" customHeight="1">
      <c r="A27" s="50" t="s">
        <v>384</v>
      </c>
      <c r="B27" s="55" t="s">
        <v>377</v>
      </c>
      <c r="C27" s="98" t="s">
        <v>454</v>
      </c>
    </row>
    <row r="28" spans="1:3" ht="13.5" customHeight="1">
      <c r="A28" s="50" t="s">
        <v>385</v>
      </c>
      <c r="B28" s="55" t="s">
        <v>379</v>
      </c>
      <c r="C28" s="98" t="s">
        <v>454</v>
      </c>
    </row>
    <row r="29" spans="1:3" ht="12.75" customHeight="1">
      <c r="A29" s="50" t="s">
        <v>386</v>
      </c>
      <c r="B29" s="55" t="s">
        <v>381</v>
      </c>
      <c r="C29" s="98" t="s">
        <v>454</v>
      </c>
    </row>
    <row r="30" spans="1:3" ht="14.25" customHeight="1">
      <c r="A30" s="50" t="s">
        <v>387</v>
      </c>
      <c r="B30" s="55" t="s">
        <v>469</v>
      </c>
      <c r="C30" s="98" t="s">
        <v>454</v>
      </c>
    </row>
    <row r="31" spans="1:3" ht="14.25" customHeight="1">
      <c r="A31" s="50" t="s">
        <v>388</v>
      </c>
      <c r="B31" s="56" t="s">
        <v>184</v>
      </c>
      <c r="C31" s="98" t="s">
        <v>454</v>
      </c>
    </row>
    <row r="32" spans="1:3" ht="15" customHeight="1">
      <c r="A32" s="50" t="s">
        <v>389</v>
      </c>
      <c r="B32" s="56" t="s">
        <v>185</v>
      </c>
      <c r="C32" s="98" t="s">
        <v>454</v>
      </c>
    </row>
    <row r="33" spans="1:3" ht="13.5" customHeight="1">
      <c r="A33" s="50" t="s">
        <v>390</v>
      </c>
      <c r="B33" s="57" t="s">
        <v>186</v>
      </c>
      <c r="C33" s="98" t="s">
        <v>454</v>
      </c>
    </row>
    <row r="34" spans="1:3" ht="12.75" customHeight="1">
      <c r="A34" s="50" t="s">
        <v>391</v>
      </c>
      <c r="B34" s="57" t="s">
        <v>187</v>
      </c>
      <c r="C34" s="99" t="s">
        <v>454</v>
      </c>
    </row>
    <row r="35" spans="1:3" ht="13.5" customHeight="1">
      <c r="A35" s="50" t="s">
        <v>392</v>
      </c>
      <c r="B35" s="57" t="s">
        <v>188</v>
      </c>
      <c r="C35" s="99" t="s">
        <v>454</v>
      </c>
    </row>
    <row r="36" spans="1:3" ht="14.25" customHeight="1">
      <c r="A36" s="50" t="s">
        <v>393</v>
      </c>
      <c r="B36" s="57" t="s">
        <v>189</v>
      </c>
      <c r="C36" s="99" t="s">
        <v>454</v>
      </c>
    </row>
    <row r="37" spans="1:3" ht="14.25" customHeight="1">
      <c r="A37" s="50" t="s">
        <v>394</v>
      </c>
      <c r="B37" s="57" t="s">
        <v>190</v>
      </c>
      <c r="C37" s="99" t="s">
        <v>454</v>
      </c>
    </row>
    <row r="38" spans="1:3" ht="14.25" customHeight="1">
      <c r="A38" s="50" t="s">
        <v>395</v>
      </c>
      <c r="B38" s="57" t="s">
        <v>191</v>
      </c>
      <c r="C38" s="99" t="s">
        <v>454</v>
      </c>
    </row>
    <row r="39" spans="1:3" ht="15" customHeight="1">
      <c r="A39" s="50" t="s">
        <v>396</v>
      </c>
      <c r="B39" s="57" t="s">
        <v>192</v>
      </c>
      <c r="C39" s="99" t="s">
        <v>454</v>
      </c>
    </row>
    <row r="40" spans="1:3" ht="13.5" customHeight="1">
      <c r="A40" s="50" t="s">
        <v>397</v>
      </c>
      <c r="B40" s="57" t="s">
        <v>193</v>
      </c>
      <c r="C40" s="99" t="s">
        <v>454</v>
      </c>
    </row>
    <row r="41" spans="1:3" ht="12.75" customHeight="1">
      <c r="A41" s="50" t="s">
        <v>398</v>
      </c>
      <c r="B41" s="58" t="s">
        <v>194</v>
      </c>
      <c r="C41" s="99" t="s">
        <v>456</v>
      </c>
    </row>
    <row r="42" spans="1:3" ht="12.75" customHeight="1">
      <c r="A42" s="50" t="s">
        <v>399</v>
      </c>
      <c r="B42" s="58" t="s">
        <v>509</v>
      </c>
      <c r="C42" s="99" t="s">
        <v>731</v>
      </c>
    </row>
    <row r="43" spans="1:3" ht="12" customHeight="1">
      <c r="A43" s="50" t="s">
        <v>400</v>
      </c>
      <c r="B43" s="58" t="s">
        <v>195</v>
      </c>
      <c r="C43" s="99" t="s">
        <v>455</v>
      </c>
    </row>
    <row r="44" spans="1:3">
      <c r="A44" s="50" t="s">
        <v>401</v>
      </c>
      <c r="B44" s="57" t="s">
        <v>196</v>
      </c>
      <c r="C44" s="99" t="s">
        <v>457</v>
      </c>
    </row>
    <row r="45" spans="1:3" ht="12.75" customHeight="1">
      <c r="A45" s="50" t="s">
        <v>402</v>
      </c>
      <c r="B45" s="58" t="s">
        <v>197</v>
      </c>
      <c r="C45" s="99" t="s">
        <v>732</v>
      </c>
    </row>
    <row r="46" spans="1:3" ht="12" customHeight="1">
      <c r="A46" s="50" t="s">
        <v>403</v>
      </c>
      <c r="B46" s="58" t="s">
        <v>198</v>
      </c>
      <c r="C46" s="99" t="s">
        <v>732</v>
      </c>
    </row>
    <row r="47" spans="1:3">
      <c r="A47" s="50" t="s">
        <v>404</v>
      </c>
      <c r="B47" s="58" t="s">
        <v>199</v>
      </c>
      <c r="C47" s="100" t="s">
        <v>454</v>
      </c>
    </row>
    <row r="48" spans="1:3" ht="12.75" customHeight="1">
      <c r="A48" s="50" t="s">
        <v>405</v>
      </c>
      <c r="B48" s="58" t="s">
        <v>200</v>
      </c>
      <c r="C48" s="99" t="s">
        <v>454</v>
      </c>
    </row>
    <row r="49" spans="1:3" ht="13.5" customHeight="1">
      <c r="A49" s="50" t="s">
        <v>406</v>
      </c>
      <c r="B49" s="58" t="s">
        <v>201</v>
      </c>
      <c r="C49" s="99" t="s">
        <v>455</v>
      </c>
    </row>
    <row r="50" spans="1:3" ht="13.5" customHeight="1">
      <c r="A50" s="50" t="s">
        <v>408</v>
      </c>
      <c r="B50" s="114" t="s">
        <v>486</v>
      </c>
      <c r="C50" s="99" t="s">
        <v>510</v>
      </c>
    </row>
    <row r="51" spans="1:3" ht="13.5" customHeight="1">
      <c r="A51" s="50" t="s">
        <v>410</v>
      </c>
      <c r="B51" s="114" t="s">
        <v>487</v>
      </c>
      <c r="C51" s="99" t="s">
        <v>510</v>
      </c>
    </row>
    <row r="52" spans="1:3" ht="26.25">
      <c r="A52" s="50" t="s">
        <v>411</v>
      </c>
      <c r="B52" s="114" t="s">
        <v>488</v>
      </c>
      <c r="C52" s="99" t="s">
        <v>733</v>
      </c>
    </row>
    <row r="53" spans="1:3" ht="26.25">
      <c r="A53" s="50" t="s">
        <v>412</v>
      </c>
      <c r="B53" s="114" t="s">
        <v>489</v>
      </c>
      <c r="C53" s="99" t="s">
        <v>733</v>
      </c>
    </row>
    <row r="54" spans="1:3" ht="26.25">
      <c r="A54" s="50" t="s">
        <v>414</v>
      </c>
      <c r="B54" s="114" t="s">
        <v>490</v>
      </c>
      <c r="C54" s="99" t="s">
        <v>733</v>
      </c>
    </row>
    <row r="55" spans="1:3" ht="13.5" customHeight="1">
      <c r="A55" s="50" t="s">
        <v>416</v>
      </c>
      <c r="B55" s="114" t="s">
        <v>504</v>
      </c>
      <c r="C55" s="99" t="s">
        <v>731</v>
      </c>
    </row>
    <row r="56" spans="1:3" ht="13.5" customHeight="1">
      <c r="A56" s="50" t="s">
        <v>418</v>
      </c>
      <c r="B56" s="114" t="s">
        <v>532</v>
      </c>
      <c r="C56" s="99" t="s">
        <v>731</v>
      </c>
    </row>
    <row r="57" spans="1:3" ht="13.5" customHeight="1">
      <c r="A57" s="50" t="s">
        <v>421</v>
      </c>
      <c r="B57" s="114" t="s">
        <v>533</v>
      </c>
      <c r="C57" s="99" t="s">
        <v>731</v>
      </c>
    </row>
    <row r="58" spans="1:3" ht="13.5" customHeight="1">
      <c r="A58" s="50" t="s">
        <v>423</v>
      </c>
      <c r="B58" s="114" t="s">
        <v>534</v>
      </c>
      <c r="C58" s="99" t="s">
        <v>731</v>
      </c>
    </row>
    <row r="59" spans="1:3" ht="13.5" customHeight="1">
      <c r="A59" s="50" t="s">
        <v>465</v>
      </c>
      <c r="B59" s="114" t="s">
        <v>492</v>
      </c>
      <c r="C59" s="99" t="s">
        <v>731</v>
      </c>
    </row>
    <row r="60" spans="1:3">
      <c r="A60" s="50" t="s">
        <v>425</v>
      </c>
      <c r="B60" s="55" t="s">
        <v>202</v>
      </c>
      <c r="C60" s="100" t="s">
        <v>454</v>
      </c>
    </row>
    <row r="61" spans="1:3" ht="13.5" customHeight="1">
      <c r="A61" s="50" t="s">
        <v>427</v>
      </c>
      <c r="B61" s="59" t="s">
        <v>407</v>
      </c>
      <c r="C61" s="101" t="s">
        <v>525</v>
      </c>
    </row>
    <row r="62" spans="1:3" ht="12.75" customHeight="1">
      <c r="A62" s="50" t="s">
        <v>429</v>
      </c>
      <c r="B62" s="59" t="s">
        <v>409</v>
      </c>
      <c r="C62" s="101" t="s">
        <v>525</v>
      </c>
    </row>
    <row r="63" spans="1:3">
      <c r="A63" s="50" t="s">
        <v>431</v>
      </c>
      <c r="B63" s="60" t="s">
        <v>203</v>
      </c>
      <c r="C63" s="102" t="s">
        <v>350</v>
      </c>
    </row>
    <row r="64" spans="1:3">
      <c r="A64" s="50" t="s">
        <v>432</v>
      </c>
      <c r="B64" s="60" t="s">
        <v>204</v>
      </c>
      <c r="C64" s="102" t="s">
        <v>350</v>
      </c>
    </row>
    <row r="65" spans="1:3">
      <c r="A65" s="50" t="s">
        <v>433</v>
      </c>
      <c r="B65" s="60" t="s">
        <v>413</v>
      </c>
      <c r="C65" s="102" t="s">
        <v>350</v>
      </c>
    </row>
    <row r="66" spans="1:3">
      <c r="A66" s="50" t="s">
        <v>479</v>
      </c>
      <c r="B66" s="60" t="s">
        <v>415</v>
      </c>
      <c r="C66" s="102" t="s">
        <v>350</v>
      </c>
    </row>
    <row r="67" spans="1:3" ht="26.25" customHeight="1">
      <c r="A67" s="50" t="s">
        <v>480</v>
      </c>
      <c r="B67" s="61" t="s">
        <v>417</v>
      </c>
      <c r="C67" s="103" t="s">
        <v>731</v>
      </c>
    </row>
    <row r="68" spans="1:3" ht="15.75" customHeight="1">
      <c r="A68" s="50" t="s">
        <v>481</v>
      </c>
      <c r="B68" s="61" t="s">
        <v>419</v>
      </c>
      <c r="C68" s="104" t="s">
        <v>420</v>
      </c>
    </row>
    <row r="69" spans="1:3" ht="26.25" customHeight="1">
      <c r="A69" s="50" t="s">
        <v>482</v>
      </c>
      <c r="B69" s="61" t="s">
        <v>422</v>
      </c>
      <c r="C69" s="103" t="s">
        <v>524</v>
      </c>
    </row>
    <row r="70" spans="1:3" ht="26.25" customHeight="1">
      <c r="A70" s="50" t="s">
        <v>484</v>
      </c>
      <c r="B70" s="61" t="s">
        <v>462</v>
      </c>
      <c r="C70" s="103" t="s">
        <v>524</v>
      </c>
    </row>
    <row r="71" spans="1:3" ht="26.25" customHeight="1">
      <c r="A71" s="50" t="s">
        <v>493</v>
      </c>
      <c r="B71" s="61" t="s">
        <v>463</v>
      </c>
      <c r="C71" s="103" t="s">
        <v>524</v>
      </c>
    </row>
    <row r="72" spans="1:3" ht="26.25" customHeight="1">
      <c r="A72" s="50" t="s">
        <v>494</v>
      </c>
      <c r="B72" s="61" t="s">
        <v>464</v>
      </c>
      <c r="C72" s="103" t="s">
        <v>524</v>
      </c>
    </row>
    <row r="73" spans="1:3" ht="26.25" customHeight="1">
      <c r="A73" s="50" t="s">
        <v>495</v>
      </c>
      <c r="B73" s="61" t="s">
        <v>430</v>
      </c>
      <c r="C73" s="104" t="s">
        <v>420</v>
      </c>
    </row>
    <row r="74" spans="1:3" ht="18" customHeight="1">
      <c r="A74" s="50" t="s">
        <v>496</v>
      </c>
      <c r="B74" s="61" t="s">
        <v>424</v>
      </c>
      <c r="C74" s="103" t="s">
        <v>458</v>
      </c>
    </row>
    <row r="75" spans="1:3" ht="13.5" customHeight="1">
      <c r="A75" s="50" t="s">
        <v>497</v>
      </c>
      <c r="B75" s="61" t="s">
        <v>426</v>
      </c>
      <c r="C75" s="104" t="s">
        <v>420</v>
      </c>
    </row>
    <row r="76" spans="1:3" ht="11.25" customHeight="1">
      <c r="A76" s="50" t="s">
        <v>498</v>
      </c>
      <c r="B76" s="61" t="s">
        <v>428</v>
      </c>
      <c r="C76" s="104" t="s">
        <v>420</v>
      </c>
    </row>
    <row r="77" spans="1:3" ht="11.25" customHeight="1">
      <c r="A77" s="50" t="s">
        <v>499</v>
      </c>
      <c r="B77" s="61" t="s">
        <v>527</v>
      </c>
      <c r="C77" s="103" t="s">
        <v>731</v>
      </c>
    </row>
    <row r="78" spans="1:3" ht="15" customHeight="1">
      <c r="A78" s="50" t="s">
        <v>500</v>
      </c>
      <c r="B78" s="61" t="s">
        <v>537</v>
      </c>
      <c r="C78" s="105" t="s">
        <v>540</v>
      </c>
    </row>
    <row r="79" spans="1:3" ht="12" customHeight="1">
      <c r="A79" s="50" t="s">
        <v>501</v>
      </c>
      <c r="B79" s="61" t="s">
        <v>503</v>
      </c>
      <c r="C79" s="103" t="s">
        <v>731</v>
      </c>
    </row>
    <row r="80" spans="1:3" ht="12.75" customHeight="1">
      <c r="A80" s="50" t="s">
        <v>505</v>
      </c>
      <c r="B80" s="61" t="s">
        <v>434</v>
      </c>
      <c r="C80" s="104" t="s">
        <v>420</v>
      </c>
    </row>
    <row r="81" spans="1:3" ht="12.75" customHeight="1">
      <c r="A81" s="50" t="s">
        <v>506</v>
      </c>
      <c r="B81" s="61" t="s">
        <v>502</v>
      </c>
      <c r="C81" s="103" t="s">
        <v>731</v>
      </c>
    </row>
    <row r="82" spans="1:3" ht="12.75" customHeight="1">
      <c r="A82" s="50" t="s">
        <v>507</v>
      </c>
      <c r="B82" s="61" t="s">
        <v>528</v>
      </c>
      <c r="C82" s="104" t="s">
        <v>529</v>
      </c>
    </row>
    <row r="83" spans="1:3" ht="18.75" customHeight="1">
      <c r="A83" s="50" t="s">
        <v>508</v>
      </c>
      <c r="B83" s="62" t="s">
        <v>435</v>
      </c>
      <c r="C83" s="106" t="s">
        <v>731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Demografia</vt:lpstr>
      <vt:lpstr>Podmioty gospodarcze</vt:lpstr>
      <vt:lpstr>Osoby bezrobotne</vt:lpstr>
      <vt:lpstr>Pomoc społeczna</vt:lpstr>
      <vt:lpstr>Osoby bezdomne</vt:lpstr>
      <vt:lpstr>Infrastruktura społeczna</vt:lpstr>
      <vt:lpstr>Infrastruktura pomocowa</vt:lpstr>
      <vt:lpstr>Dane teleadresowe</vt:lpstr>
      <vt:lpstr>Źródło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dariaf</dc:creator>
  <cp:lastModifiedBy>dariaf</cp:lastModifiedBy>
  <cp:lastPrinted>2023-12-20T13:52:42Z</cp:lastPrinted>
  <dcterms:created xsi:type="dcterms:W3CDTF">2022-07-11T11:42:46Z</dcterms:created>
  <dcterms:modified xsi:type="dcterms:W3CDTF">2025-11-27T13:26:28Z</dcterms:modified>
</cp:coreProperties>
</file>